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labm9\Desktop\2019\"/>
    </mc:Choice>
  </mc:AlternateContent>
  <bookViews>
    <workbookView xWindow="0" yWindow="0" windowWidth="20490" windowHeight="8340"/>
  </bookViews>
  <sheets>
    <sheet name="Expenses" sheetId="1" r:id="rId1"/>
    <sheet name="Income" sheetId="2" r:id="rId2"/>
    <sheet name="Profit - Loss Summary" sheetId="3" r:id="rId3"/>
  </sheets>
  <definedNames>
    <definedName name="_xlnm.Print_Area" localSheetId="0">Expenses!$B$1:$H$56</definedName>
  </definedNames>
  <calcPr calcId="152511"/>
  <extLst>
    <ext xmlns:mx="http://schemas.microsoft.com/office/mac/excel/2008/main" uri="http://schemas.microsoft.com/office/mac/excel/2008/main">
      <mx:ArchID Flags="1"/>
    </ext>
  </extLst>
</workbook>
</file>

<file path=xl/calcChain.xml><?xml version="1.0" encoding="utf-8"?>
<calcChain xmlns="http://schemas.openxmlformats.org/spreadsheetml/2006/main">
  <c r="H31" i="2" l="1"/>
  <c r="H30" i="2"/>
  <c r="H29" i="2" l="1"/>
  <c r="G28" i="2"/>
  <c r="H28" i="2"/>
  <c r="G22" i="2" l="1"/>
  <c r="H22" i="2"/>
  <c r="H23" i="2"/>
  <c r="H24" i="2"/>
  <c r="H25" i="2"/>
  <c r="H26" i="2"/>
  <c r="H27" i="2"/>
  <c r="G26" i="2"/>
  <c r="G27" i="2"/>
  <c r="G25" i="2"/>
  <c r="G24" i="2"/>
  <c r="G23" i="2"/>
  <c r="G20" i="2"/>
  <c r="B1" i="3" l="1"/>
  <c r="B1" i="2"/>
  <c r="D9" i="1"/>
  <c r="D16" i="1"/>
  <c r="D22" i="1"/>
  <c r="D29" i="1"/>
  <c r="D36" i="1"/>
  <c r="D46" i="1"/>
  <c r="D53" i="1"/>
  <c r="C9" i="1"/>
  <c r="C16" i="1"/>
  <c r="C22" i="1"/>
  <c r="C29" i="1"/>
  <c r="C36" i="1"/>
  <c r="C46" i="1"/>
  <c r="C53" i="1"/>
  <c r="H6" i="2"/>
  <c r="H7" i="2"/>
  <c r="H8" i="2"/>
  <c r="H13" i="2"/>
  <c r="H14" i="2"/>
  <c r="H15" i="2"/>
  <c r="H20" i="2"/>
  <c r="H21" i="2"/>
  <c r="H32" i="2"/>
  <c r="H37" i="2"/>
  <c r="H38" i="2"/>
  <c r="H39" i="2"/>
  <c r="H40" i="2"/>
  <c r="G6" i="2"/>
  <c r="G7" i="2"/>
  <c r="G8" i="2"/>
  <c r="G13" i="2"/>
  <c r="G14" i="2"/>
  <c r="G15" i="2"/>
  <c r="G21" i="2"/>
  <c r="G32" i="2"/>
  <c r="G37" i="2"/>
  <c r="G38" i="2"/>
  <c r="G39" i="2"/>
  <c r="G40" i="2"/>
  <c r="C56" i="1" l="1"/>
  <c r="C6" i="3" s="1"/>
  <c r="H33" i="2"/>
  <c r="G33" i="2"/>
  <c r="G16" i="2"/>
  <c r="H41" i="2"/>
  <c r="G41" i="2"/>
  <c r="H16" i="2"/>
  <c r="G9" i="2"/>
  <c r="H9" i="2"/>
  <c r="D56" i="1"/>
  <c r="D6" i="3" s="1"/>
  <c r="G44" i="2" l="1"/>
  <c r="C5" i="3" s="1"/>
  <c r="C9" i="3" s="1"/>
  <c r="H44" i="2"/>
  <c r="D9" i="3" s="1"/>
</calcChain>
</file>

<file path=xl/sharedStrings.xml><?xml version="1.0" encoding="utf-8"?>
<sst xmlns="http://schemas.openxmlformats.org/spreadsheetml/2006/main" count="111" uniqueCount="75">
  <si>
    <t>Total Expenses</t>
    <phoneticPr fontId="1" type="noConversion"/>
  </si>
  <si>
    <t>Total Income</t>
    <phoneticPr fontId="1" type="noConversion"/>
  </si>
  <si>
    <t>Income Comparison</t>
    <phoneticPr fontId="1" type="noConversion"/>
  </si>
  <si>
    <t>Profit vs. Loss</t>
    <phoneticPr fontId="1" type="noConversion"/>
  </si>
  <si>
    <t>Estimated</t>
  </si>
  <si>
    <t>Actual</t>
  </si>
  <si>
    <t>Miscellaneous</t>
  </si>
  <si>
    <t>Total income</t>
  </si>
  <si>
    <t>Total expenses</t>
  </si>
  <si>
    <t>Total profit (or loss)</t>
  </si>
  <si>
    <t>Items @</t>
  </si>
  <si>
    <t>Estimated</t>
    <phoneticPr fontId="1" type="noConversion"/>
  </si>
  <si>
    <t>Actual</t>
    <phoneticPr fontId="1" type="noConversion"/>
  </si>
  <si>
    <t>Estimated</t>
    <phoneticPr fontId="1" type="noConversion"/>
  </si>
  <si>
    <t>Actual</t>
    <phoneticPr fontId="1" type="noConversion"/>
  </si>
  <si>
    <t>Estimated</t>
    <phoneticPr fontId="1" type="noConversion"/>
  </si>
  <si>
    <t>Actual</t>
    <phoneticPr fontId="1" type="noConversion"/>
  </si>
  <si>
    <t>Estimated</t>
    <phoneticPr fontId="1" type="noConversion"/>
  </si>
  <si>
    <t>Actual</t>
    <phoneticPr fontId="1" type="noConversion"/>
  </si>
  <si>
    <t>Estimated</t>
    <phoneticPr fontId="1" type="noConversion"/>
  </si>
  <si>
    <t>Actual</t>
    <phoneticPr fontId="1" type="noConversion"/>
  </si>
  <si>
    <t>Estimated vs. Actual</t>
    <phoneticPr fontId="1" type="noConversion"/>
  </si>
  <si>
    <t>Total</t>
    <phoneticPr fontId="1" type="noConversion"/>
  </si>
  <si>
    <t>Actual Cost Breakdown</t>
    <phoneticPr fontId="1" type="noConversion"/>
  </si>
  <si>
    <r>
      <t>Event Budget for</t>
    </r>
    <r>
      <rPr>
        <b/>
        <i/>
        <sz val="18"/>
        <color indexed="9"/>
        <rFont val="Verdana"/>
        <family val="2"/>
      </rPr>
      <t xml:space="preserve"> Event Name</t>
    </r>
    <r>
      <rPr>
        <b/>
        <sz val="18"/>
        <color indexed="9"/>
        <rFont val="Verdana"/>
        <family val="2"/>
      </rPr>
      <t>: INCOME</t>
    </r>
  </si>
  <si>
    <t xml:space="preserve">Knothole Fees </t>
  </si>
  <si>
    <t xml:space="preserve">Equipment </t>
  </si>
  <si>
    <t xml:space="preserve">Umpire Gear </t>
  </si>
  <si>
    <t xml:space="preserve">Baseballs </t>
  </si>
  <si>
    <t xml:space="preserve">Practice Balls </t>
  </si>
  <si>
    <t xml:space="preserve">Fees </t>
  </si>
  <si>
    <t xml:space="preserve">Insurance </t>
  </si>
  <si>
    <t xml:space="preserve">Liability Rider </t>
  </si>
  <si>
    <t xml:space="preserve">Umpire Fees </t>
  </si>
  <si>
    <t xml:space="preserve">Uniform Fees </t>
  </si>
  <si>
    <t xml:space="preserve">BYB Budget </t>
  </si>
  <si>
    <t xml:space="preserve">Registrations </t>
  </si>
  <si>
    <t>Class Ball  @</t>
  </si>
  <si>
    <t>T-Ball @</t>
  </si>
  <si>
    <t xml:space="preserve">Fund Raisers </t>
  </si>
  <si>
    <t>Tickets @</t>
  </si>
  <si>
    <t>Registration fees Blue Sombrero</t>
  </si>
  <si>
    <t>Non-Contracted fees</t>
  </si>
  <si>
    <t>Game Umpires Contracted</t>
  </si>
  <si>
    <t>Field</t>
  </si>
  <si>
    <t>Media</t>
  </si>
  <si>
    <t>Eagle's Donation @</t>
  </si>
  <si>
    <t>NCB Donation @</t>
  </si>
  <si>
    <t>B.I.C.</t>
  </si>
  <si>
    <t>BDK</t>
  </si>
  <si>
    <t>Bull's eye</t>
  </si>
  <si>
    <t>Previous Income</t>
  </si>
  <si>
    <t>Office Supplies</t>
  </si>
  <si>
    <t xml:space="preserve">Storage/P.O. Fees </t>
  </si>
  <si>
    <t>Sponsorships</t>
  </si>
  <si>
    <t>Game Balls (30 doz)</t>
  </si>
  <si>
    <t>Cincinnati Reds</t>
  </si>
  <si>
    <t>Falgner Realty</t>
  </si>
  <si>
    <t>Knothole Tournament Fees</t>
  </si>
  <si>
    <t>Misc.</t>
  </si>
  <si>
    <t>Community Donations</t>
  </si>
  <si>
    <t>2019 Baseball: PROFIT/LOSS SUMMARY</t>
  </si>
  <si>
    <t>2019 Baseball: EXPENSES</t>
  </si>
  <si>
    <t>Savings Items @</t>
  </si>
  <si>
    <t>Checking Items @</t>
  </si>
  <si>
    <t>Skyline</t>
  </si>
  <si>
    <t>Estimated (Goal)</t>
  </si>
  <si>
    <t>Registration refund</t>
  </si>
  <si>
    <t>Camps/Clinics</t>
  </si>
  <si>
    <t>USA Baseball BCI</t>
  </si>
  <si>
    <t>Wage War</t>
  </si>
  <si>
    <t>HEY Graphics</t>
  </si>
  <si>
    <t>BSN Sports</t>
  </si>
  <si>
    <t xml:space="preserve">Baseball Gear 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</si>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</sst>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8" formatCode="&quot;$&quot;#,##0.00_);[Red]\(&quot;$&quot;#,##0.00\)"/>
    <numFmt numFmtId="164" formatCode="mmmm\ d\,\ yyyy"/>
  </numFmts>
  <fonts count="26" x14ac:knownFonts="1">
    <font>
      <sz val="10"/>
      <name val="Arial"/>
    </font>
    <font>
      <sz val="8"/>
      <name val="Arial"/>
      <family val="2"/>
    </font>
    <font>
      <sz val="10"/>
      <color indexed="9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18"/>
      <color indexed="9"/>
      <name val="Verdana"/>
      <family val="2"/>
    </font>
    <font>
      <b/>
      <i/>
      <sz val="18"/>
      <color indexed="9"/>
      <name val="Verdana"/>
      <family val="2"/>
    </font>
    <font>
      <sz val="18"/>
      <color indexed="9"/>
      <name val="Verdana"/>
      <family val="2"/>
    </font>
    <font>
      <sz val="9"/>
      <color indexed="9"/>
      <name val="Verdana"/>
      <family val="2"/>
    </font>
    <font>
      <sz val="9"/>
      <name val="Verdana"/>
      <family val="2"/>
    </font>
    <font>
      <sz val="10"/>
      <name val="Verdana"/>
      <family val="2"/>
    </font>
    <font>
      <b/>
      <sz val="11"/>
      <color indexed="9"/>
      <name val="Verdana"/>
      <family val="2"/>
    </font>
    <font>
      <sz val="11"/>
      <color indexed="9"/>
      <name val="Verdana"/>
      <family val="2"/>
    </font>
    <font>
      <sz val="9"/>
      <color indexed="63"/>
      <name val="Verdana"/>
      <family val="2"/>
    </font>
    <font>
      <b/>
      <sz val="9"/>
      <color indexed="63"/>
      <name val="Verdana"/>
      <family val="2"/>
    </font>
    <font>
      <sz val="16"/>
      <color indexed="62"/>
      <name val="Verdana"/>
      <family val="2"/>
    </font>
    <font>
      <b/>
      <sz val="11"/>
      <color indexed="63"/>
      <name val="Verdana"/>
      <family val="2"/>
    </font>
    <font>
      <b/>
      <sz val="12"/>
      <color indexed="9"/>
      <name val="Verdana"/>
      <family val="2"/>
    </font>
    <font>
      <sz val="12"/>
      <name val="Verdana"/>
      <family val="2"/>
    </font>
    <font>
      <sz val="10"/>
      <color indexed="9"/>
      <name val="Verdana"/>
      <family val="2"/>
    </font>
    <font>
      <b/>
      <sz val="12"/>
      <color indexed="63"/>
      <name val="Verdana"/>
      <family val="2"/>
    </font>
    <font>
      <sz val="10"/>
      <color indexed="9"/>
      <name val="Arial"/>
      <family val="2"/>
    </font>
    <font>
      <b/>
      <sz val="32"/>
      <color indexed="9"/>
      <name val="Verdana"/>
      <family val="2"/>
    </font>
    <font>
      <sz val="32"/>
      <name val="Arial"/>
      <family val="2"/>
    </font>
    <font>
      <b/>
      <sz val="28"/>
      <color indexed="9"/>
      <name val="Verdana"/>
      <family val="2"/>
    </font>
    <font>
      <sz val="2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2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</fills>
  <borders count="28">
    <border>
      <left/>
      <right/>
      <top/>
      <bottom/>
      <diagonal/>
    </border>
    <border>
      <left style="thin">
        <color indexed="6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2"/>
      </left>
      <right/>
      <top style="medium">
        <color indexed="62"/>
      </top>
      <bottom style="thin">
        <color indexed="62"/>
      </bottom>
      <diagonal/>
    </border>
    <border>
      <left/>
      <right/>
      <top style="medium">
        <color indexed="62"/>
      </top>
      <bottom style="thin">
        <color indexed="62"/>
      </bottom>
      <diagonal/>
    </border>
    <border>
      <left/>
      <right style="thin">
        <color indexed="62"/>
      </right>
      <top style="medium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10"/>
      </top>
      <bottom style="thin">
        <color indexed="62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medium">
        <color indexed="62"/>
      </top>
      <bottom style="medium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medium">
        <color indexed="62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10"/>
      </top>
      <bottom style="thin">
        <color indexed="62"/>
      </bottom>
      <diagonal/>
    </border>
    <border>
      <left style="medium">
        <color indexed="62"/>
      </left>
      <right/>
      <top style="medium">
        <color indexed="62"/>
      </top>
      <bottom style="medium">
        <color indexed="62"/>
      </bottom>
      <diagonal/>
    </border>
    <border>
      <left/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indexed="62"/>
      </left>
      <right style="thin">
        <color indexed="62"/>
      </right>
      <top style="medium">
        <color indexed="62"/>
      </top>
      <bottom style="thin">
        <color indexed="62"/>
      </bottom>
      <diagonal/>
    </border>
    <border>
      <left style="thin">
        <color indexed="62"/>
      </left>
      <right/>
      <top style="medium">
        <color indexed="62"/>
      </top>
      <bottom/>
      <diagonal/>
    </border>
    <border>
      <left/>
      <right style="thin">
        <color indexed="62"/>
      </right>
      <top style="medium">
        <color indexed="62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0"/>
      </left>
      <right/>
      <top/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/>
      <right/>
      <top/>
      <bottom style="medium">
        <color indexed="9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/>
    <xf numFmtId="0" fontId="3" fillId="0" borderId="0" xfId="0" applyFont="1" applyBorder="1"/>
    <xf numFmtId="0" fontId="9" fillId="0" borderId="1" xfId="0" applyNumberFormat="1" applyFont="1" applyFill="1" applyBorder="1" applyAlignment="1" applyProtection="1"/>
    <xf numFmtId="0" fontId="10" fillId="0" borderId="0" xfId="0" applyFont="1"/>
    <xf numFmtId="0" fontId="10" fillId="0" borderId="0" xfId="0" applyFont="1" applyAlignment="1">
      <alignment horizontal="right"/>
    </xf>
    <xf numFmtId="0" fontId="8" fillId="3" borderId="4" xfId="0" applyNumberFormat="1" applyFont="1" applyFill="1" applyBorder="1" applyAlignment="1" applyProtection="1"/>
    <xf numFmtId="0" fontId="9" fillId="0" borderId="16" xfId="0" applyNumberFormat="1" applyFont="1" applyFill="1" applyBorder="1" applyAlignment="1" applyProtection="1"/>
    <xf numFmtId="8" fontId="9" fillId="0" borderId="15" xfId="0" applyNumberFormat="1" applyFont="1" applyFill="1" applyBorder="1" applyAlignment="1" applyProtection="1">
      <alignment horizontal="right"/>
    </xf>
    <xf numFmtId="8" fontId="9" fillId="0" borderId="13" xfId="0" applyNumberFormat="1" applyFont="1" applyFill="1" applyBorder="1" applyAlignment="1" applyProtection="1">
      <alignment horizontal="right"/>
    </xf>
    <xf numFmtId="7" fontId="9" fillId="0" borderId="13" xfId="0" applyNumberFormat="1" applyFont="1" applyFill="1" applyBorder="1" applyAlignment="1" applyProtection="1">
      <alignment horizontal="right"/>
    </xf>
    <xf numFmtId="8" fontId="9" fillId="0" borderId="12" xfId="0" applyNumberFormat="1" applyFont="1" applyFill="1" applyBorder="1" applyAlignment="1" applyProtection="1">
      <alignment horizontal="right"/>
    </xf>
    <xf numFmtId="7" fontId="9" fillId="0" borderId="12" xfId="0" applyNumberFormat="1" applyFont="1" applyFill="1" applyBorder="1" applyAlignment="1" applyProtection="1">
      <alignment horizontal="right"/>
    </xf>
    <xf numFmtId="0" fontId="3" fillId="2" borderId="0" xfId="0" applyFont="1" applyFill="1"/>
    <xf numFmtId="0" fontId="12" fillId="3" borderId="18" xfId="0" applyNumberFormat="1" applyFont="1" applyFill="1" applyBorder="1" applyAlignment="1" applyProtection="1"/>
    <xf numFmtId="0" fontId="3" fillId="2" borderId="19" xfId="0" applyFont="1" applyFill="1" applyBorder="1"/>
    <xf numFmtId="0" fontId="4" fillId="0" borderId="0" xfId="0" applyFont="1" applyBorder="1"/>
    <xf numFmtId="0" fontId="9" fillId="4" borderId="6" xfId="0" applyNumberFormat="1" applyFont="1" applyFill="1" applyBorder="1" applyAlignment="1" applyProtection="1"/>
    <xf numFmtId="0" fontId="12" fillId="3" borderId="3" xfId="0" applyNumberFormat="1" applyFont="1" applyFill="1" applyBorder="1" applyAlignment="1" applyProtection="1">
      <alignment vertical="center"/>
    </xf>
    <xf numFmtId="8" fontId="14" fillId="4" borderId="7" xfId="0" applyNumberFormat="1" applyFont="1" applyFill="1" applyBorder="1" applyAlignment="1" applyProtection="1">
      <alignment horizontal="right"/>
    </xf>
    <xf numFmtId="8" fontId="14" fillId="4" borderId="17" xfId="0" applyNumberFormat="1" applyFont="1" applyFill="1" applyBorder="1" applyAlignment="1" applyProtection="1">
      <alignment horizontal="right"/>
    </xf>
    <xf numFmtId="8" fontId="14" fillId="4" borderId="8" xfId="0" applyNumberFormat="1" applyFont="1" applyFill="1" applyBorder="1" applyAlignment="1" applyProtection="1">
      <alignment horizontal="right"/>
    </xf>
    <xf numFmtId="0" fontId="3" fillId="4" borderId="0" xfId="0" applyFont="1" applyFill="1"/>
    <xf numFmtId="0" fontId="3" fillId="0" borderId="0" xfId="0" applyFont="1" applyFill="1"/>
    <xf numFmtId="0" fontId="15" fillId="0" borderId="0" xfId="0" applyFont="1" applyBorder="1" applyAlignment="1">
      <alignment horizontal="left" vertical="center"/>
    </xf>
    <xf numFmtId="0" fontId="8" fillId="3" borderId="9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right"/>
    </xf>
    <xf numFmtId="8" fontId="9" fillId="0" borderId="0" xfId="0" applyNumberFormat="1" applyFont="1" applyFill="1" applyBorder="1" applyAlignment="1" applyProtection="1"/>
    <xf numFmtId="0" fontId="11" fillId="3" borderId="21" xfId="0" applyNumberFormat="1" applyFont="1" applyFill="1" applyBorder="1" applyAlignment="1" applyProtection="1">
      <alignment vertical="center"/>
    </xf>
    <xf numFmtId="0" fontId="9" fillId="0" borderId="13" xfId="0" applyNumberFormat="1" applyFont="1" applyFill="1" applyBorder="1" applyAlignment="1" applyProtection="1">
      <alignment horizontal="right"/>
    </xf>
    <xf numFmtId="0" fontId="9" fillId="0" borderId="12" xfId="0" applyNumberFormat="1" applyFont="1" applyFill="1" applyBorder="1" applyAlignment="1" applyProtection="1">
      <alignment horizontal="right"/>
    </xf>
    <xf numFmtId="0" fontId="9" fillId="0" borderId="13" xfId="0" applyNumberFormat="1" applyFont="1" applyFill="1" applyBorder="1" applyAlignment="1" applyProtection="1"/>
    <xf numFmtId="0" fontId="9" fillId="0" borderId="12" xfId="0" applyNumberFormat="1" applyFont="1" applyFill="1" applyBorder="1" applyAlignment="1" applyProtection="1"/>
    <xf numFmtId="0" fontId="8" fillId="3" borderId="14" xfId="0" applyNumberFormat="1" applyFont="1" applyFill="1" applyBorder="1" applyAlignment="1" applyProtection="1"/>
    <xf numFmtId="8" fontId="13" fillId="0" borderId="0" xfId="0" applyNumberFormat="1" applyFont="1" applyFill="1" applyBorder="1" applyAlignment="1" applyProtection="1">
      <alignment horizontal="right"/>
    </xf>
    <xf numFmtId="8" fontId="13" fillId="0" borderId="2" xfId="0" applyNumberFormat="1" applyFont="1" applyFill="1" applyBorder="1" applyAlignment="1" applyProtection="1">
      <alignment horizontal="right"/>
    </xf>
    <xf numFmtId="8" fontId="14" fillId="0" borderId="0" xfId="0" applyNumberFormat="1" applyFont="1" applyFill="1" applyBorder="1" applyAlignment="1" applyProtection="1">
      <alignment horizontal="right"/>
    </xf>
    <xf numFmtId="0" fontId="13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right"/>
    </xf>
    <xf numFmtId="8" fontId="13" fillId="0" borderId="0" xfId="0" applyNumberFormat="1" applyFont="1" applyFill="1" applyBorder="1" applyAlignment="1" applyProtection="1"/>
    <xf numFmtId="8" fontId="13" fillId="0" borderId="2" xfId="0" applyNumberFormat="1" applyFont="1" applyFill="1" applyBorder="1" applyAlignment="1" applyProtection="1"/>
    <xf numFmtId="8" fontId="14" fillId="0" borderId="0" xfId="0" applyNumberFormat="1" applyFont="1" applyFill="1" applyBorder="1" applyAlignment="1" applyProtection="1"/>
    <xf numFmtId="8" fontId="9" fillId="0" borderId="23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right"/>
    </xf>
    <xf numFmtId="0" fontId="13" fillId="0" borderId="24" xfId="0" applyNumberFormat="1" applyFont="1" applyFill="1" applyBorder="1" applyAlignment="1" applyProtection="1">
      <alignment horizontal="right"/>
    </xf>
    <xf numFmtId="0" fontId="12" fillId="3" borderId="18" xfId="0" applyNumberFormat="1" applyFont="1" applyFill="1" applyBorder="1" applyAlignment="1" applyProtection="1">
      <alignment vertical="center"/>
    </xf>
    <xf numFmtId="0" fontId="8" fillId="3" borderId="14" xfId="0" applyNumberFormat="1" applyFont="1" applyFill="1" applyBorder="1" applyAlignment="1" applyProtection="1">
      <alignment horizontal="right" vertical="center"/>
    </xf>
    <xf numFmtId="0" fontId="8" fillId="3" borderId="5" xfId="0" applyNumberFormat="1" applyFont="1" applyFill="1" applyBorder="1" applyAlignment="1" applyProtection="1">
      <alignment horizontal="right" vertical="center"/>
    </xf>
    <xf numFmtId="0" fontId="8" fillId="3" borderId="22" xfId="0" applyNumberFormat="1" applyFont="1" applyFill="1" applyBorder="1" applyAlignment="1" applyProtection="1">
      <alignment horizontal="right" vertical="center"/>
    </xf>
    <xf numFmtId="8" fontId="14" fillId="4" borderId="7" xfId="0" applyNumberFormat="1" applyFont="1" applyFill="1" applyBorder="1" applyAlignment="1">
      <alignment horizontal="right"/>
    </xf>
    <xf numFmtId="8" fontId="14" fillId="4" borderId="8" xfId="0" applyNumberFormat="1" applyFont="1" applyFill="1" applyBorder="1" applyAlignment="1">
      <alignment horizontal="right"/>
    </xf>
    <xf numFmtId="8" fontId="16" fillId="5" borderId="3" xfId="0" applyNumberFormat="1" applyFont="1" applyFill="1" applyBorder="1" applyAlignment="1" applyProtection="1">
      <alignment horizontal="right" vertical="center"/>
    </xf>
    <xf numFmtId="8" fontId="16" fillId="5" borderId="20" xfId="0" applyNumberFormat="1" applyFont="1" applyFill="1" applyBorder="1" applyAlignment="1" applyProtection="1">
      <alignment horizontal="right" vertical="center"/>
    </xf>
    <xf numFmtId="8" fontId="16" fillId="5" borderId="10" xfId="0" applyNumberFormat="1" applyFont="1" applyFill="1" applyBorder="1" applyAlignment="1" applyProtection="1">
      <alignment horizontal="right" vertical="center"/>
    </xf>
    <xf numFmtId="0" fontId="18" fillId="2" borderId="14" xfId="0" applyNumberFormat="1" applyFont="1" applyFill="1" applyBorder="1" applyAlignment="1" applyProtection="1"/>
    <xf numFmtId="0" fontId="11" fillId="3" borderId="11" xfId="0" applyNumberFormat="1" applyFont="1" applyFill="1" applyBorder="1" applyAlignment="1" applyProtection="1">
      <alignment horizontal="center" vertical="center" wrapText="1"/>
    </xf>
    <xf numFmtId="8" fontId="13" fillId="0" borderId="15" xfId="0" applyNumberFormat="1" applyFont="1" applyFill="1" applyBorder="1" applyAlignment="1" applyProtection="1"/>
    <xf numFmtId="0" fontId="19" fillId="3" borderId="25" xfId="0" applyNumberFormat="1" applyFont="1" applyFill="1" applyBorder="1" applyAlignment="1" applyProtection="1">
      <alignment horizontal="right" vertical="center"/>
    </xf>
    <xf numFmtId="8" fontId="13" fillId="0" borderId="13" xfId="0" applyNumberFormat="1" applyFont="1" applyFill="1" applyBorder="1" applyAlignment="1" applyProtection="1"/>
    <xf numFmtId="0" fontId="17" fillId="3" borderId="21" xfId="0" applyNumberFormat="1" applyFont="1" applyFill="1" applyBorder="1" applyAlignment="1" applyProtection="1"/>
    <xf numFmtId="0" fontId="19" fillId="3" borderId="14" xfId="0" applyNumberFormat="1" applyFont="1" applyFill="1" applyBorder="1" applyAlignment="1" applyProtection="1">
      <alignment horizontal="right" vertical="center"/>
    </xf>
    <xf numFmtId="8" fontId="13" fillId="0" borderId="12" xfId="0" applyNumberFormat="1" applyFont="1" applyFill="1" applyBorder="1" applyAlignment="1" applyProtection="1"/>
    <xf numFmtId="0" fontId="13" fillId="0" borderId="26" xfId="0" applyNumberFormat="1" applyFont="1" applyFill="1" applyBorder="1" applyAlignment="1" applyProtection="1"/>
    <xf numFmtId="0" fontId="12" fillId="3" borderId="4" xfId="0" applyNumberFormat="1" applyFont="1" applyFill="1" applyBorder="1" applyAlignment="1" applyProtection="1">
      <alignment vertical="center"/>
    </xf>
    <xf numFmtId="0" fontId="12" fillId="3" borderId="14" xfId="0" applyNumberFormat="1" applyFont="1" applyFill="1" applyBorder="1" applyAlignment="1" applyProtection="1">
      <alignment vertical="center"/>
    </xf>
    <xf numFmtId="0" fontId="10" fillId="4" borderId="0" xfId="0" applyFont="1" applyFill="1"/>
    <xf numFmtId="0" fontId="12" fillId="3" borderId="21" xfId="0" applyNumberFormat="1" applyFont="1" applyFill="1" applyBorder="1" applyAlignment="1" applyProtection="1">
      <alignment vertical="center"/>
    </xf>
    <xf numFmtId="8" fontId="20" fillId="5" borderId="10" xfId="0" applyNumberFormat="1" applyFont="1" applyFill="1" applyBorder="1" applyAlignment="1" applyProtection="1">
      <alignment vertical="center"/>
    </xf>
    <xf numFmtId="0" fontId="3" fillId="2" borderId="27" xfId="0" applyFont="1" applyFill="1" applyBorder="1"/>
    <xf numFmtId="0" fontId="0" fillId="2" borderId="27" xfId="0" applyFill="1" applyBorder="1" applyAlignment="1">
      <alignment vertical="center"/>
    </xf>
    <xf numFmtId="0" fontId="3" fillId="6" borderId="0" xfId="0" applyFont="1" applyFill="1"/>
    <xf numFmtId="164" fontId="21" fillId="2" borderId="27" xfId="0" applyNumberFormat="1" applyFont="1" applyFill="1" applyBorder="1" applyAlignment="1">
      <alignment horizontal="right" vertical="top"/>
    </xf>
    <xf numFmtId="0" fontId="3" fillId="6" borderId="0" xfId="0" applyFont="1" applyFill="1" applyBorder="1"/>
    <xf numFmtId="0" fontId="3" fillId="7" borderId="0" xfId="0" applyFont="1" applyFill="1" applyBorder="1"/>
    <xf numFmtId="0" fontId="3" fillId="7" borderId="0" xfId="0" applyFont="1" applyFill="1"/>
    <xf numFmtId="0" fontId="8" fillId="8" borderId="0" xfId="0" applyNumberFormat="1" applyFont="1" applyFill="1" applyBorder="1" applyAlignment="1" applyProtection="1"/>
    <xf numFmtId="0" fontId="12" fillId="3" borderId="5" xfId="0" applyNumberFormat="1" applyFont="1" applyFill="1" applyBorder="1" applyAlignment="1" applyProtection="1">
      <alignment vertical="center"/>
    </xf>
    <xf numFmtId="0" fontId="0" fillId="7" borderId="27" xfId="0" applyFill="1" applyBorder="1" applyAlignment="1">
      <alignment vertical="center"/>
    </xf>
    <xf numFmtId="0" fontId="3" fillId="7" borderId="27" xfId="0" applyFont="1" applyFill="1" applyBorder="1"/>
    <xf numFmtId="0" fontId="9" fillId="4" borderId="0" xfId="0" applyNumberFormat="1" applyFont="1" applyFill="1" applyBorder="1" applyAlignment="1" applyProtection="1"/>
    <xf numFmtId="8" fontId="14" fillId="4" borderId="0" xfId="0" applyNumberFormat="1" applyFont="1" applyFill="1" applyBorder="1" applyAlignment="1">
      <alignment horizontal="right"/>
    </xf>
    <xf numFmtId="0" fontId="5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4" fillId="2" borderId="27" xfId="0" applyFont="1" applyFill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5" fillId="6" borderId="0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/>
    </xf>
    <xf numFmtId="0" fontId="22" fillId="2" borderId="27" xfId="0" applyFont="1" applyFill="1" applyBorder="1" applyAlignment="1">
      <alignment vertical="center"/>
    </xf>
    <xf numFmtId="0" fontId="23" fillId="0" borderId="27" xfId="0" applyFont="1" applyBorder="1" applyAlignment="1"/>
    <xf numFmtId="0" fontId="7" fillId="6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7795CB"/>
      <rgbColor rgb="00333333"/>
    </indexedColors>
    <mruColors>
      <color rgb="FF3144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122276487590901"/>
          <c:y val="2.6924166024988198E-2"/>
          <c:w val="0.70906628127180249"/>
          <c:h val="0.6749750574656447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Expenses!$C$5</c:f>
              <c:strCache>
                <c:ptCount val="1"/>
                <c:pt idx="0">
                  <c:v>Estimated</c:v>
                </c:pt>
              </c:strCache>
            </c:strRef>
          </c:tx>
          <c:invertIfNegative val="0"/>
          <c:cat>
            <c:strRef>
              <c:f>(Expenses!$B$5,Expenses!$B$11,Expenses!$B$18,Expenses!$B$24,Expenses!$B$31,Expenses!$B$38,Expenses!$B$48)</c:f>
              <c:strCache>
                <c:ptCount val="7"/>
                <c:pt idx="0">
                  <c:v>Fees </c:v>
                </c:pt>
                <c:pt idx="1">
                  <c:v>Equipment </c:v>
                </c:pt>
                <c:pt idx="2">
                  <c:v>Baseballs </c:v>
                </c:pt>
                <c:pt idx="3">
                  <c:v>Insurance </c:v>
                </c:pt>
                <c:pt idx="4">
                  <c:v>Umpire Fees </c:v>
                </c:pt>
                <c:pt idx="5">
                  <c:v>Office Supplies</c:v>
                </c:pt>
                <c:pt idx="6">
                  <c:v>Uniform Fees </c:v>
                </c:pt>
              </c:strCache>
            </c:strRef>
          </c:cat>
          <c:val>
            <c:numRef>
              <c:f>(Expenses!$C$9,Expenses!$C$16,Expenses!$C$22,Expenses!$C$29,Expenses!$C$36,Expenses!$C$46,Expenses!$C$53)</c:f>
              <c:numCache>
                <c:formatCode>"$"#,##0.00_);[Red]\("$"#,##0.00\)</c:formatCode>
                <c:ptCount val="7"/>
                <c:pt idx="0">
                  <c:v>1840</c:v>
                </c:pt>
                <c:pt idx="1">
                  <c:v>3600</c:v>
                </c:pt>
                <c:pt idx="2">
                  <c:v>1435</c:v>
                </c:pt>
                <c:pt idx="3">
                  <c:v>1500</c:v>
                </c:pt>
                <c:pt idx="4">
                  <c:v>4500</c:v>
                </c:pt>
                <c:pt idx="5">
                  <c:v>5968</c:v>
                </c:pt>
                <c:pt idx="6">
                  <c:v>16800</c:v>
                </c:pt>
              </c:numCache>
            </c:numRef>
          </c:val>
        </c:ser>
        <c:ser>
          <c:idx val="1"/>
          <c:order val="1"/>
          <c:tx>
            <c:strRef>
              <c:f>Expenses!$D$5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strRef>
              <c:f>(Expenses!$B$5,Expenses!$B$11,Expenses!$B$18,Expenses!$B$24,Expenses!$B$31,Expenses!$B$38,Expenses!$B$48)</c:f>
              <c:strCache>
                <c:ptCount val="7"/>
                <c:pt idx="0">
                  <c:v>Fees </c:v>
                </c:pt>
                <c:pt idx="1">
                  <c:v>Equipment </c:v>
                </c:pt>
                <c:pt idx="2">
                  <c:v>Baseballs </c:v>
                </c:pt>
                <c:pt idx="3">
                  <c:v>Insurance </c:v>
                </c:pt>
                <c:pt idx="4">
                  <c:v>Umpire Fees </c:v>
                </c:pt>
                <c:pt idx="5">
                  <c:v>Office Supplies</c:v>
                </c:pt>
                <c:pt idx="6">
                  <c:v>Uniform Fees </c:v>
                </c:pt>
              </c:strCache>
            </c:strRef>
          </c:cat>
          <c:val>
            <c:numRef>
              <c:f>(Expenses!$D$9,Expenses!$D$16,Expenses!$D$22,Expenses!$D$29,Expenses!$D$36,Expenses!$D$46,Expenses!$D$53)</c:f>
              <c:numCache>
                <c:formatCode>"$"#,##0.00_);[Red]\("$"#,##0.00\)</c:formatCode>
                <c:ptCount val="7"/>
                <c:pt idx="0">
                  <c:v>1010</c:v>
                </c:pt>
                <c:pt idx="1">
                  <c:v>2323.89</c:v>
                </c:pt>
                <c:pt idx="2">
                  <c:v>0</c:v>
                </c:pt>
                <c:pt idx="3">
                  <c:v>1129.72</c:v>
                </c:pt>
                <c:pt idx="4">
                  <c:v>849.83</c:v>
                </c:pt>
                <c:pt idx="5">
                  <c:v>1340.79</c:v>
                </c:pt>
                <c:pt idx="6">
                  <c:v>13769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589904"/>
        <c:axId val="284985608"/>
        <c:axId val="0"/>
      </c:bar3DChart>
      <c:catAx>
        <c:axId val="183589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  <a:latin typeface="Verdana"/>
                <a:cs typeface="Verdana"/>
              </a:defRPr>
            </a:pPr>
            <a:endParaRPr lang="en-US"/>
          </a:p>
        </c:txPr>
        <c:crossAx val="284985608"/>
        <c:crosses val="autoZero"/>
        <c:auto val="1"/>
        <c:lblAlgn val="ctr"/>
        <c:lblOffset val="100"/>
        <c:noMultiLvlLbl val="0"/>
      </c:catAx>
      <c:valAx>
        <c:axId val="284985608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>
                    <a:lumMod val="50000"/>
                    <a:lumOff val="50000"/>
                  </a:schemeClr>
                </a:solidFill>
                <a:latin typeface="Verdana"/>
                <a:cs typeface="Verdana"/>
              </a:defRPr>
            </a:pPr>
            <a:endParaRPr lang="en-US"/>
          </a:p>
        </c:txPr>
        <c:crossAx val="183589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740838885523952"/>
          <c:y val="0.91128820853915005"/>
          <c:w val="0.68913007268322291"/>
          <c:h val="6.6823097112860899E-2"/>
        </c:manualLayout>
      </c:layout>
      <c:overlay val="0"/>
      <c:txPr>
        <a:bodyPr/>
        <a:lstStyle/>
        <a:p>
          <a:pPr>
            <a:defRPr>
              <a:solidFill>
                <a:srgbClr val="7F7F7F"/>
              </a:solidFill>
              <a:latin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1" l="0.75000000000000089" r="0.75000000000000089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8545494313210844E-3"/>
          <c:y val="1.2820512820512803E-2"/>
          <c:w val="0.88899803149606305"/>
          <c:h val="0.92628205128205021"/>
        </c:manualLayout>
      </c:layout>
      <c:pie3DChart>
        <c:varyColors val="1"/>
        <c:ser>
          <c:idx val="0"/>
          <c:order val="0"/>
          <c:tx>
            <c:strRef>
              <c:f>Expenses!$C$56</c:f>
              <c:strCache>
                <c:ptCount val="1"/>
                <c:pt idx="0">
                  <c:v>$35,643.00 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atte"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FFFF00"/>
              </a:solidFill>
              <a:scene3d>
                <a:camera prst="orthographicFront"/>
                <a:lightRig rig="threePt" dir="t"/>
              </a:scene3d>
              <a:sp3d prstMaterial="matte"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 prstMaterial="matte"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bg2">
                  <a:lumMod val="50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contourClr>
                  <a:srgbClr val="000000"/>
                </a:contourClr>
              </a:sp3d>
            </c:spPr>
          </c:dPt>
          <c:dPt>
            <c:idx val="5"/>
            <c:bubble3D val="0"/>
            <c:spPr>
              <a:solidFill>
                <a:schemeClr val="accent4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 prstMaterial="matte">
                <a:contourClr>
                  <a:srgbClr val="000000"/>
                </a:contourClr>
              </a:sp3d>
            </c:spPr>
          </c:dPt>
          <c:dPt>
            <c:idx val="6"/>
            <c:bubble3D val="0"/>
            <c:spPr>
              <a:solidFill>
                <a:schemeClr val="tx2"/>
              </a:solidFill>
              <a:scene3d>
                <a:camera prst="orthographicFront"/>
                <a:lightRig rig="threePt" dir="t"/>
              </a:scene3d>
              <a:sp3d prstMaterial="matte">
                <a:contourClr>
                  <a:srgbClr val="000000"/>
                </a:contourClr>
              </a:sp3d>
            </c:spPr>
          </c:dPt>
          <c:dLbls>
            <c:dLbl>
              <c:idx val="0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352034120734923"/>
                  <c:y val="-0.1095217358280381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0191382327209224E-2"/>
                  <c:y val="-0.178770946900868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20006594488188975"/>
                  <c:y val="-2.52265582186842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1592454068241513"/>
                  <c:y val="3.61571764944173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8291666666666667E-2"/>
                  <c:y val="-7.23411496639843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  <a:latin typeface="Verdana"/>
                    <a:cs typeface="Verdana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(Expenses!$B$5,Expenses!$B$11,Expenses!$B$18,Expenses!$B$24,Expenses!$B$31,Expenses!$B$38,Expenses!$B$48)</c:f>
              <c:strCache>
                <c:ptCount val="7"/>
                <c:pt idx="0">
                  <c:v>Fees </c:v>
                </c:pt>
                <c:pt idx="1">
                  <c:v>Equipment </c:v>
                </c:pt>
                <c:pt idx="2">
                  <c:v>Baseballs </c:v>
                </c:pt>
                <c:pt idx="3">
                  <c:v>Insurance </c:v>
                </c:pt>
                <c:pt idx="4">
                  <c:v>Umpire Fees </c:v>
                </c:pt>
                <c:pt idx="5">
                  <c:v>Office Supplies</c:v>
                </c:pt>
                <c:pt idx="6">
                  <c:v>Uniform Fees </c:v>
                </c:pt>
              </c:strCache>
            </c:strRef>
          </c:cat>
          <c:val>
            <c:numRef>
              <c:f>(Expenses!$C$9,Expenses!$C$16,Expenses!$C$22,Expenses!$C$29,Expenses!$C$36,Expenses!$C$46,Expenses!$C$53)</c:f>
              <c:numCache>
                <c:formatCode>"$"#,##0.00_);[Red]\("$"#,##0.00\)</c:formatCode>
                <c:ptCount val="7"/>
                <c:pt idx="0">
                  <c:v>1840</c:v>
                </c:pt>
                <c:pt idx="1">
                  <c:v>3600</c:v>
                </c:pt>
                <c:pt idx="2">
                  <c:v>1435</c:v>
                </c:pt>
                <c:pt idx="3">
                  <c:v>1500</c:v>
                </c:pt>
                <c:pt idx="4">
                  <c:v>4500</c:v>
                </c:pt>
                <c:pt idx="5">
                  <c:v>5968</c:v>
                </c:pt>
                <c:pt idx="6">
                  <c:v>16800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5.3072272215973014E-2"/>
          <c:y val="0.73577150211992803"/>
          <c:w val="0.79454668166479203"/>
          <c:h val="0.15116747425802501"/>
        </c:manualLayout>
      </c:layout>
      <c:overlay val="0"/>
      <c:txPr>
        <a:bodyPr/>
        <a:lstStyle/>
        <a:p>
          <a:pPr>
            <a:defRPr>
              <a:solidFill>
                <a:schemeClr val="bg1">
                  <a:lumMod val="50000"/>
                </a:schemeClr>
              </a:solidFill>
              <a:latin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1" l="0.75000000000000089" r="0.75000000000000089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43953422760322"/>
          <c:y val="5.9352826683181481E-2"/>
          <c:w val="0.61034343652249079"/>
          <c:h val="0.7198971511987980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Income!$G$4</c:f>
              <c:strCache>
                <c:ptCount val="1"/>
                <c:pt idx="0">
                  <c:v>Estimated</c:v>
                </c:pt>
              </c:strCache>
            </c:strRef>
          </c:tx>
          <c:invertIfNegative val="0"/>
          <c:cat>
            <c:strRef>
              <c:f>(Income!$B$4,Income!$B$11,Income!$B$18,Income!$B$35)</c:f>
              <c:strCache>
                <c:ptCount val="4"/>
                <c:pt idx="0">
                  <c:v>Registrations </c:v>
                </c:pt>
                <c:pt idx="1">
                  <c:v>Fund Raisers </c:v>
                </c:pt>
                <c:pt idx="2">
                  <c:v>Sponsorships</c:v>
                </c:pt>
                <c:pt idx="3">
                  <c:v>Previous Income</c:v>
                </c:pt>
              </c:strCache>
            </c:strRef>
          </c:cat>
          <c:val>
            <c:numRef>
              <c:f>(Income!$G$9,Income!$G$16,Income!$G$33,Income!$G$41)</c:f>
              <c:numCache>
                <c:formatCode>"$"#,##0.00_);[Red]\("$"#,##0.00\)</c:formatCode>
                <c:ptCount val="4"/>
                <c:pt idx="0">
                  <c:v>9275</c:v>
                </c:pt>
                <c:pt idx="1">
                  <c:v>4000</c:v>
                </c:pt>
                <c:pt idx="2">
                  <c:v>16481.97</c:v>
                </c:pt>
                <c:pt idx="3">
                  <c:v>8000</c:v>
                </c:pt>
              </c:numCache>
            </c:numRef>
          </c:val>
        </c:ser>
        <c:ser>
          <c:idx val="1"/>
          <c:order val="1"/>
          <c:tx>
            <c:strRef>
              <c:f>Income!$H$4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strRef>
              <c:f>(Income!$B$4,Income!$B$11,Income!$B$18,Income!$B$35)</c:f>
              <c:strCache>
                <c:ptCount val="4"/>
                <c:pt idx="0">
                  <c:v>Registrations </c:v>
                </c:pt>
                <c:pt idx="1">
                  <c:v>Fund Raisers </c:v>
                </c:pt>
                <c:pt idx="2">
                  <c:v>Sponsorships</c:v>
                </c:pt>
                <c:pt idx="3">
                  <c:v>Previous Income</c:v>
                </c:pt>
              </c:strCache>
            </c:strRef>
          </c:cat>
          <c:val>
            <c:numRef>
              <c:f>(Income!$H$9,Income!$H$16,Income!$H$33,Income!$H$41)</c:f>
              <c:numCache>
                <c:formatCode>"$"#,##0.00_);[Red]\("$"#,##0.00\)</c:formatCode>
                <c:ptCount val="4"/>
                <c:pt idx="0">
                  <c:v>7880</c:v>
                </c:pt>
                <c:pt idx="1">
                  <c:v>3537</c:v>
                </c:pt>
                <c:pt idx="2">
                  <c:v>11131.970000000001</c:v>
                </c:pt>
                <c:pt idx="3">
                  <c:v>12151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4986784"/>
        <c:axId val="284987176"/>
        <c:axId val="284763312"/>
      </c:bar3DChart>
      <c:catAx>
        <c:axId val="28498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4987176"/>
        <c:crosses val="autoZero"/>
        <c:auto val="1"/>
        <c:lblAlgn val="ctr"/>
        <c:lblOffset val="100"/>
        <c:noMultiLvlLbl val="0"/>
      </c:catAx>
      <c:valAx>
        <c:axId val="284987176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out"/>
        <c:minorTickMark val="none"/>
        <c:tickLblPos val="nextTo"/>
        <c:crossAx val="284986784"/>
        <c:crosses val="autoZero"/>
        <c:crossBetween val="between"/>
      </c:valAx>
      <c:serAx>
        <c:axId val="284763312"/>
        <c:scaling>
          <c:orientation val="minMax"/>
        </c:scaling>
        <c:delete val="0"/>
        <c:axPos val="b"/>
        <c:majorTickMark val="out"/>
        <c:minorTickMark val="none"/>
        <c:tickLblPos val="nextTo"/>
        <c:crossAx val="284987176"/>
        <c:crosses val="autoZero"/>
      </c:serAx>
    </c:plotArea>
    <c:legend>
      <c:legendPos val="r"/>
      <c:layout>
        <c:manualLayout>
          <c:xMode val="edge"/>
          <c:yMode val="edge"/>
          <c:x val="0.241072376226944"/>
          <c:y val="0.89569870830752962"/>
          <c:w val="0.49043447308812432"/>
          <c:h val="9.0521100592763221E-2"/>
        </c:manualLayout>
      </c:layout>
      <c:overlay val="0"/>
      <c:txPr>
        <a:bodyPr/>
        <a:lstStyle/>
        <a:p>
          <a:pPr>
            <a:defRPr>
              <a:solidFill>
                <a:schemeClr val="tx1">
                  <a:lumMod val="50000"/>
                  <a:lumOff val="50000"/>
                </a:schemeClr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1" l="0.75000000000000089" r="0.75000000000000089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5248306727642"/>
          <c:y val="0.11811023622047202"/>
          <c:w val="0.61365316037622897"/>
          <c:h val="0.667119474238948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'Profit - Loss Summary'!$B$5</c:f>
              <c:strCache>
                <c:ptCount val="1"/>
                <c:pt idx="0">
                  <c:v>Total income</c:v>
                </c:pt>
              </c:strCache>
            </c:strRef>
          </c:tx>
          <c:invertIfNegative val="0"/>
          <c:cat>
            <c:strRef>
              <c:f>'Profit - Loss Summary'!$C$4:$D$4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'Profit - Loss Summary'!$C$5:$D$5</c:f>
              <c:numCache>
                <c:formatCode>"$"#,##0.00_);[Red]\("$"#,##0.00\)</c:formatCode>
                <c:ptCount val="2"/>
                <c:pt idx="0">
                  <c:v>37756.97</c:v>
                </c:pt>
                <c:pt idx="1">
                  <c:v>21656.09</c:v>
                </c:pt>
              </c:numCache>
            </c:numRef>
          </c:val>
        </c:ser>
        <c:ser>
          <c:idx val="1"/>
          <c:order val="1"/>
          <c:tx>
            <c:strRef>
              <c:f>'Profit - Loss Summary'!$B$6</c:f>
              <c:strCache>
                <c:ptCount val="1"/>
                <c:pt idx="0">
                  <c:v>Total expenses</c:v>
                </c:pt>
              </c:strCache>
            </c:strRef>
          </c:tx>
          <c:invertIfNegative val="0"/>
          <c:cat>
            <c:strRef>
              <c:f>'Profit - Loss Summary'!$C$4:$D$4</c:f>
              <c:strCache>
                <c:ptCount val="2"/>
                <c:pt idx="0">
                  <c:v>Estimated</c:v>
                </c:pt>
                <c:pt idx="1">
                  <c:v>Actual</c:v>
                </c:pt>
              </c:strCache>
            </c:strRef>
          </c:cat>
          <c:val>
            <c:numRef>
              <c:f>'Profit - Loss Summary'!$C$6:$D$6</c:f>
              <c:numCache>
                <c:formatCode>"$"#,##0.00_);[Red]\("$"#,##0.00\)</c:formatCode>
                <c:ptCount val="2"/>
                <c:pt idx="0">
                  <c:v>35643</c:v>
                </c:pt>
                <c:pt idx="1">
                  <c:v>20423.23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5473848"/>
        <c:axId val="285474240"/>
      </c:barChart>
      <c:catAx>
        <c:axId val="285473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5474240"/>
        <c:crosses val="autoZero"/>
        <c:auto val="1"/>
        <c:lblAlgn val="ctr"/>
        <c:lblOffset val="100"/>
        <c:noMultiLvlLbl val="0"/>
      </c:catAx>
      <c:valAx>
        <c:axId val="285474240"/>
        <c:scaling>
          <c:orientation val="minMax"/>
        </c:scaling>
        <c:delete val="0"/>
        <c:axPos val="l"/>
        <c:numFmt formatCode="&quot;$&quot;#,##0.00_);[Red]\(&quot;$&quot;#,##0.00\)" sourceLinked="1"/>
        <c:majorTickMark val="out"/>
        <c:minorTickMark val="none"/>
        <c:tickLblPos val="nextTo"/>
        <c:crossAx val="28547384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74087523634013996"/>
          <c:y val="0.17997551776616219"/>
          <c:w val="0.23176914055955819"/>
          <c:h val="0.30391451068616432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1" l="0.75000000000000089" r="0.7500000000000008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139700</xdr:colOff>
      <xdr:row>24</xdr:row>
      <xdr:rowOff>139700</xdr:rowOff>
    </xdr:from>
    <xdr:to>
      <xdr:col>6</xdr:col>
      <xdr:colOff>203200</xdr:colOff>
      <xdr:row>53</xdr:row>
      <xdr:rowOff>25400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266700</xdr:colOff>
      <xdr:row>2</xdr:row>
      <xdr:rowOff>114300</xdr:rowOff>
    </xdr:from>
    <xdr:to>
      <xdr:col>7</xdr:col>
      <xdr:colOff>0</xdr:colOff>
      <xdr:row>22</xdr:row>
      <xdr:rowOff>114300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952500</xdr:colOff>
      <xdr:row>55</xdr:row>
      <xdr:rowOff>76200</xdr:rowOff>
    </xdr:from>
    <xdr:ext cx="2736518" cy="387286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781550" y="9382125"/>
          <a:ext cx="2736518" cy="387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n-US" sz="1000" b="0" i="0" strike="noStrike">
              <a:solidFill>
                <a:srgbClr val="7F7F7F"/>
              </a:solidFill>
              <a:latin typeface="Arial"/>
              <a:cs typeface="Arial"/>
            </a:rPr>
            <a:t> Copyright</a:t>
          </a:r>
          <a:r>
            <a:rPr lang="en-US" sz="1000" b="0" i="0" strike="noStrike" baseline="0">
              <a:solidFill>
                <a:srgbClr val="7F7F7F"/>
              </a:solidFill>
              <a:latin typeface="Arial"/>
              <a:cs typeface="Arial"/>
            </a:rPr>
            <a:t> 2019 Blanchester Youth Baseball </a:t>
          </a:r>
          <a:endParaRPr lang="en-US" sz="1000" b="0" i="0" strike="noStrike">
            <a:solidFill>
              <a:srgbClr val="314469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63500</xdr:colOff>
      <xdr:row>4</xdr:row>
      <xdr:rowOff>0</xdr:rowOff>
    </xdr:from>
    <xdr:to>
      <xdr:col>11</xdr:col>
      <xdr:colOff>25400</xdr:colOff>
      <xdr:row>40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12700</xdr:rowOff>
    </xdr:from>
    <xdr:to>
      <xdr:col>5</xdr:col>
      <xdr:colOff>4178300</xdr:colOff>
      <xdr:row>11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I58"/>
  <sheetViews>
    <sheetView showGridLines="0" tabSelected="1" topLeftCell="A22" workbookViewId="0">
      <selection activeCell="D34" sqref="D34"/>
    </sheetView>
  </sheetViews>
  <sheetFormatPr defaultColWidth="9.140625" defaultRowHeight="12.75" x14ac:dyDescent="0.2"/>
  <cols>
    <col min="1" max="1" width="1.85546875" style="1" customWidth="1"/>
    <col min="2" max="2" width="31.28515625" style="1" customWidth="1"/>
    <col min="3" max="3" width="19.5703125" style="1" customWidth="1"/>
    <col min="4" max="4" width="17.85546875" style="1" customWidth="1"/>
    <col min="5" max="5" width="1.85546875" style="1" customWidth="1"/>
    <col min="6" max="6" width="48.7109375" style="1" customWidth="1"/>
    <col min="7" max="7" width="1" style="1" customWidth="1"/>
    <col min="8" max="8" width="0.28515625" style="1" customWidth="1"/>
    <col min="9" max="9" width="1" style="1" customWidth="1"/>
    <col min="10" max="16384" width="9.140625" style="1"/>
  </cols>
  <sheetData>
    <row r="1" spans="1:9" ht="5.0999999999999996" customHeight="1" x14ac:dyDescent="0.2">
      <c r="A1" s="13"/>
      <c r="B1" s="13"/>
      <c r="C1" s="13"/>
      <c r="D1" s="13"/>
      <c r="E1" s="13"/>
      <c r="F1" s="13"/>
      <c r="G1" s="13"/>
      <c r="H1" s="13"/>
      <c r="I1" s="13"/>
    </row>
    <row r="2" spans="1:9" ht="72.95" customHeight="1" thickBot="1" x14ac:dyDescent="0.25">
      <c r="A2" s="70"/>
      <c r="B2" s="85" t="s">
        <v>35</v>
      </c>
      <c r="C2" s="86"/>
      <c r="D2" s="86"/>
      <c r="E2" s="86"/>
      <c r="F2" s="73">
        <v>43525</v>
      </c>
      <c r="G2" s="71"/>
      <c r="H2" s="70"/>
      <c r="I2" s="70"/>
    </row>
    <row r="3" spans="1:9" ht="27.95" customHeight="1" x14ac:dyDescent="0.2">
      <c r="A3" s="72"/>
      <c r="B3" s="83" t="s">
        <v>62</v>
      </c>
      <c r="C3" s="84"/>
      <c r="D3" s="84"/>
      <c r="E3" s="84"/>
      <c r="F3" s="84"/>
      <c r="G3" s="84"/>
      <c r="H3" s="84"/>
      <c r="I3" s="72"/>
    </row>
    <row r="4" spans="1:9" ht="8.1" customHeight="1" thickBot="1" x14ac:dyDescent="0.25">
      <c r="B4" s="24"/>
      <c r="C4" s="2"/>
      <c r="D4" s="2"/>
      <c r="E4" s="16"/>
      <c r="F4" s="2"/>
      <c r="G4" s="2"/>
      <c r="H4" s="16"/>
    </row>
    <row r="5" spans="1:9" ht="17.100000000000001" customHeight="1" thickBot="1" x14ac:dyDescent="0.25">
      <c r="B5" s="18" t="s">
        <v>30</v>
      </c>
      <c r="C5" s="48" t="s">
        <v>13</v>
      </c>
      <c r="D5" s="49" t="s">
        <v>14</v>
      </c>
      <c r="F5" s="47" t="s">
        <v>23</v>
      </c>
      <c r="G5" s="15"/>
    </row>
    <row r="6" spans="1:9" x14ac:dyDescent="0.2">
      <c r="B6" s="3" t="s">
        <v>25</v>
      </c>
      <c r="C6" s="11">
        <v>720</v>
      </c>
      <c r="D6" s="8">
        <v>680</v>
      </c>
      <c r="F6" s="22"/>
      <c r="G6" s="22"/>
    </row>
    <row r="7" spans="1:9" x14ac:dyDescent="0.2">
      <c r="B7" s="3" t="s">
        <v>58</v>
      </c>
      <c r="C7" s="11">
        <v>720</v>
      </c>
      <c r="D7" s="8">
        <v>0</v>
      </c>
      <c r="F7" s="22"/>
      <c r="G7" s="22"/>
    </row>
    <row r="8" spans="1:9" x14ac:dyDescent="0.2">
      <c r="B8" s="3" t="s">
        <v>67</v>
      </c>
      <c r="C8" s="11">
        <v>400</v>
      </c>
      <c r="D8" s="9">
        <v>330</v>
      </c>
      <c r="F8" s="22"/>
      <c r="G8" s="22"/>
    </row>
    <row r="9" spans="1:9" x14ac:dyDescent="0.2">
      <c r="B9" s="17" t="s">
        <v>22</v>
      </c>
      <c r="C9" s="51">
        <f>SUM(C6:C8)</f>
        <v>1840</v>
      </c>
      <c r="D9" s="52">
        <f>SUM(D6:D8)</f>
        <v>1010</v>
      </c>
      <c r="F9" s="22"/>
      <c r="G9" s="22"/>
    </row>
    <row r="10" spans="1:9" ht="13.5" thickBot="1" x14ac:dyDescent="0.25">
      <c r="B10" s="81"/>
      <c r="C10" s="82"/>
      <c r="D10" s="82"/>
      <c r="F10" s="22"/>
      <c r="G10" s="22"/>
    </row>
    <row r="11" spans="1:9" ht="14.25" x14ac:dyDescent="0.2">
      <c r="B11" s="18" t="s">
        <v>26</v>
      </c>
      <c r="C11" s="48" t="s">
        <v>13</v>
      </c>
      <c r="D11" s="49" t="s">
        <v>14</v>
      </c>
      <c r="F11" s="22"/>
      <c r="G11" s="22"/>
    </row>
    <row r="12" spans="1:9" x14ac:dyDescent="0.2">
      <c r="B12" s="3" t="s">
        <v>73</v>
      </c>
      <c r="C12" s="11">
        <v>500</v>
      </c>
      <c r="D12" s="8">
        <v>592.89</v>
      </c>
      <c r="F12" s="22"/>
      <c r="G12" s="22"/>
    </row>
    <row r="13" spans="1:9" x14ac:dyDescent="0.2">
      <c r="B13" s="3" t="s">
        <v>27</v>
      </c>
      <c r="C13" s="11">
        <v>100</v>
      </c>
      <c r="D13" s="9">
        <v>0</v>
      </c>
      <c r="F13" s="22"/>
      <c r="G13" s="22"/>
    </row>
    <row r="14" spans="1:9" x14ac:dyDescent="0.2">
      <c r="B14" s="3" t="s">
        <v>59</v>
      </c>
      <c r="C14" s="11">
        <v>500</v>
      </c>
      <c r="D14" s="9">
        <v>1731</v>
      </c>
      <c r="F14" s="22"/>
      <c r="G14" s="22"/>
    </row>
    <row r="15" spans="1:9" x14ac:dyDescent="0.2">
      <c r="B15" s="3" t="s">
        <v>44</v>
      </c>
      <c r="C15" s="11">
        <v>2500</v>
      </c>
      <c r="D15" s="9">
        <v>0</v>
      </c>
      <c r="F15" s="22"/>
      <c r="G15" s="22"/>
    </row>
    <row r="16" spans="1:9" x14ac:dyDescent="0.2">
      <c r="B16" s="17" t="s">
        <v>22</v>
      </c>
      <c r="C16" s="19">
        <f>SUM(C12:C15)</f>
        <v>3600</v>
      </c>
      <c r="D16" s="21">
        <f>SUM(D12:D15)</f>
        <v>2323.89</v>
      </c>
      <c r="F16" s="22"/>
      <c r="G16" s="22"/>
    </row>
    <row r="17" spans="2:7" ht="13.5" thickBot="1" x14ac:dyDescent="0.25">
      <c r="B17" s="4"/>
      <c r="C17" s="5"/>
      <c r="D17" s="5"/>
      <c r="F17" s="22"/>
      <c r="G17" s="22"/>
    </row>
    <row r="18" spans="2:7" ht="14.25" x14ac:dyDescent="0.2">
      <c r="B18" s="18" t="s">
        <v>28</v>
      </c>
      <c r="C18" s="48" t="s">
        <v>15</v>
      </c>
      <c r="D18" s="49" t="s">
        <v>16</v>
      </c>
      <c r="F18" s="22"/>
      <c r="G18" s="22"/>
    </row>
    <row r="19" spans="2:7" x14ac:dyDescent="0.2">
      <c r="B19" s="3" t="s">
        <v>55</v>
      </c>
      <c r="C19" s="11">
        <v>1185</v>
      </c>
      <c r="D19" s="8">
        <v>0</v>
      </c>
      <c r="F19" s="22"/>
      <c r="G19" s="22"/>
    </row>
    <row r="20" spans="2:7" x14ac:dyDescent="0.2">
      <c r="B20" s="3" t="s">
        <v>29</v>
      </c>
      <c r="C20" s="11">
        <v>250</v>
      </c>
      <c r="D20" s="9">
        <v>0</v>
      </c>
      <c r="F20" s="22"/>
      <c r="G20" s="22"/>
    </row>
    <row r="21" spans="2:7" x14ac:dyDescent="0.2">
      <c r="B21" s="3"/>
      <c r="C21" s="11"/>
      <c r="D21" s="9"/>
      <c r="F21" s="22"/>
      <c r="G21" s="22"/>
    </row>
    <row r="22" spans="2:7" x14ac:dyDescent="0.2">
      <c r="B22" s="17" t="s">
        <v>22</v>
      </c>
      <c r="C22" s="19">
        <f>SUM(C19:C21)</f>
        <v>1435</v>
      </c>
      <c r="D22" s="21">
        <f>SUM(D19:D21)</f>
        <v>0</v>
      </c>
      <c r="F22" s="22"/>
      <c r="G22" s="22"/>
    </row>
    <row r="23" spans="2:7" ht="13.5" thickBot="1" x14ac:dyDescent="0.25">
      <c r="B23" s="4"/>
      <c r="C23" s="5"/>
      <c r="D23" s="5"/>
      <c r="F23" s="23"/>
      <c r="G23" s="23"/>
    </row>
    <row r="24" spans="2:7" ht="15" thickBot="1" x14ac:dyDescent="0.25">
      <c r="B24" s="18" t="s">
        <v>31</v>
      </c>
      <c r="C24" s="48" t="s">
        <v>13</v>
      </c>
      <c r="D24" s="49" t="s">
        <v>14</v>
      </c>
      <c r="F24" s="14" t="s">
        <v>21</v>
      </c>
      <c r="G24" s="15"/>
    </row>
    <row r="25" spans="2:7" x14ac:dyDescent="0.2">
      <c r="B25" s="3" t="s">
        <v>32</v>
      </c>
      <c r="C25" s="11">
        <v>1500</v>
      </c>
      <c r="D25" s="8">
        <v>1129.72</v>
      </c>
      <c r="F25" s="22"/>
      <c r="G25" s="22"/>
    </row>
    <row r="26" spans="2:7" x14ac:dyDescent="0.2">
      <c r="B26" s="3"/>
      <c r="C26" s="11"/>
      <c r="D26" s="9"/>
      <c r="F26" s="22"/>
      <c r="G26" s="22"/>
    </row>
    <row r="27" spans="2:7" x14ac:dyDescent="0.2">
      <c r="B27" s="3"/>
      <c r="C27" s="11"/>
      <c r="D27" s="9"/>
      <c r="F27" s="22"/>
      <c r="G27" s="22"/>
    </row>
    <row r="28" spans="2:7" x14ac:dyDescent="0.2">
      <c r="B28" s="3"/>
      <c r="C28" s="11"/>
      <c r="D28" s="9"/>
      <c r="F28" s="22"/>
      <c r="G28" s="22"/>
    </row>
    <row r="29" spans="2:7" x14ac:dyDescent="0.2">
      <c r="B29" s="17" t="s">
        <v>22</v>
      </c>
      <c r="C29" s="19">
        <f>SUM(C25:C28)</f>
        <v>1500</v>
      </c>
      <c r="D29" s="21">
        <f>SUM(D25:D28)</f>
        <v>1129.72</v>
      </c>
      <c r="F29" s="22"/>
      <c r="G29" s="22"/>
    </row>
    <row r="30" spans="2:7" ht="13.5" thickBot="1" x14ac:dyDescent="0.25">
      <c r="B30" s="4"/>
      <c r="C30" s="5"/>
      <c r="D30" s="5"/>
      <c r="F30" s="22"/>
      <c r="G30" s="22"/>
    </row>
    <row r="31" spans="2:7" ht="14.25" x14ac:dyDescent="0.2">
      <c r="B31" s="18" t="s">
        <v>33</v>
      </c>
      <c r="C31" s="48" t="s">
        <v>13</v>
      </c>
      <c r="D31" s="49" t="s">
        <v>14</v>
      </c>
      <c r="F31" s="22"/>
      <c r="G31" s="22"/>
    </row>
    <row r="32" spans="2:7" x14ac:dyDescent="0.2">
      <c r="B32" s="7" t="s">
        <v>43</v>
      </c>
      <c r="C32" s="11">
        <v>3500</v>
      </c>
      <c r="D32" s="8">
        <v>184</v>
      </c>
      <c r="F32" s="22"/>
      <c r="G32" s="22"/>
    </row>
    <row r="33" spans="2:7" x14ac:dyDescent="0.2">
      <c r="B33" s="3" t="s">
        <v>42</v>
      </c>
      <c r="C33" s="11">
        <v>1000</v>
      </c>
      <c r="D33" s="9">
        <v>665.83</v>
      </c>
      <c r="F33" s="22"/>
      <c r="G33" s="22"/>
    </row>
    <row r="34" spans="2:7" x14ac:dyDescent="0.2">
      <c r="B34" s="3"/>
      <c r="C34" s="11"/>
      <c r="D34" s="9"/>
      <c r="F34" s="22"/>
      <c r="G34" s="22"/>
    </row>
    <row r="35" spans="2:7" x14ac:dyDescent="0.2">
      <c r="B35" s="3"/>
      <c r="C35" s="11"/>
      <c r="D35" s="9"/>
      <c r="F35" s="22"/>
      <c r="G35" s="22"/>
    </row>
    <row r="36" spans="2:7" x14ac:dyDescent="0.2">
      <c r="B36" s="17" t="s">
        <v>22</v>
      </c>
      <c r="C36" s="19">
        <f>SUM(C32:C35)</f>
        <v>4500</v>
      </c>
      <c r="D36" s="21">
        <f>SUM(D32:D35)</f>
        <v>849.83</v>
      </c>
      <c r="F36" s="22"/>
      <c r="G36" s="22"/>
    </row>
    <row r="37" spans="2:7" ht="13.5" thickBot="1" x14ac:dyDescent="0.25">
      <c r="B37" s="4"/>
      <c r="C37" s="5"/>
      <c r="D37" s="5"/>
      <c r="F37" s="22"/>
      <c r="G37" s="22"/>
    </row>
    <row r="38" spans="2:7" ht="14.25" x14ac:dyDescent="0.2">
      <c r="B38" s="18" t="s">
        <v>52</v>
      </c>
      <c r="C38" s="48" t="s">
        <v>17</v>
      </c>
      <c r="D38" s="49" t="s">
        <v>18</v>
      </c>
      <c r="F38" s="22"/>
      <c r="G38" s="22"/>
    </row>
    <row r="39" spans="2:7" x14ac:dyDescent="0.2">
      <c r="B39" s="7" t="s">
        <v>6</v>
      </c>
      <c r="C39" s="11">
        <v>150</v>
      </c>
      <c r="D39" s="8">
        <v>0</v>
      </c>
      <c r="F39" s="22"/>
      <c r="G39" s="22"/>
    </row>
    <row r="40" spans="2:7" x14ac:dyDescent="0.2">
      <c r="B40" s="3" t="s">
        <v>53</v>
      </c>
      <c r="C40" s="11">
        <v>748</v>
      </c>
      <c r="D40" s="9">
        <v>691</v>
      </c>
      <c r="F40" s="22"/>
      <c r="G40" s="22"/>
    </row>
    <row r="41" spans="2:7" x14ac:dyDescent="0.2">
      <c r="B41" s="3" t="s">
        <v>41</v>
      </c>
      <c r="C41" s="11">
        <v>350</v>
      </c>
      <c r="D41" s="9">
        <v>127.79</v>
      </c>
      <c r="F41" s="22"/>
      <c r="G41" s="22"/>
    </row>
    <row r="42" spans="2:7" x14ac:dyDescent="0.2">
      <c r="B42" s="3" t="s">
        <v>45</v>
      </c>
      <c r="C42" s="11">
        <v>600</v>
      </c>
      <c r="D42" s="9">
        <v>480</v>
      </c>
      <c r="F42" s="22"/>
      <c r="G42" s="22"/>
    </row>
    <row r="43" spans="2:7" x14ac:dyDescent="0.2">
      <c r="B43" s="3" t="s">
        <v>68</v>
      </c>
      <c r="C43" s="11">
        <v>2000</v>
      </c>
      <c r="D43" s="9">
        <v>0</v>
      </c>
      <c r="F43" s="22"/>
      <c r="G43" s="22"/>
    </row>
    <row r="44" spans="2:7" x14ac:dyDescent="0.2">
      <c r="B44" s="3" t="s">
        <v>69</v>
      </c>
      <c r="C44" s="11">
        <v>120</v>
      </c>
      <c r="D44" s="9">
        <v>42</v>
      </c>
      <c r="F44" s="22"/>
      <c r="G44" s="22"/>
    </row>
    <row r="45" spans="2:7" x14ac:dyDescent="0.2">
      <c r="B45" s="3" t="s">
        <v>60</v>
      </c>
      <c r="C45" s="11">
        <v>2000</v>
      </c>
      <c r="D45" s="9">
        <v>0</v>
      </c>
      <c r="F45" s="22"/>
      <c r="G45" s="22"/>
    </row>
    <row r="46" spans="2:7" x14ac:dyDescent="0.2">
      <c r="B46" s="17" t="s">
        <v>22</v>
      </c>
      <c r="C46" s="19">
        <f>SUM(C39:C45)</f>
        <v>5968</v>
      </c>
      <c r="D46" s="21">
        <f>SUM(D39:D45)</f>
        <v>1340.79</v>
      </c>
      <c r="F46" s="22"/>
      <c r="G46" s="22"/>
    </row>
    <row r="47" spans="2:7" ht="13.5" thickBot="1" x14ac:dyDescent="0.25">
      <c r="B47" s="4"/>
      <c r="C47" s="5"/>
      <c r="D47" s="5"/>
      <c r="F47" s="22"/>
      <c r="G47" s="22"/>
    </row>
    <row r="48" spans="2:7" ht="14.25" x14ac:dyDescent="0.2">
      <c r="B48" s="18" t="s">
        <v>34</v>
      </c>
      <c r="C48" s="48" t="s">
        <v>19</v>
      </c>
      <c r="D48" s="49" t="s">
        <v>20</v>
      </c>
      <c r="F48" s="22"/>
      <c r="G48" s="22"/>
    </row>
    <row r="49" spans="1:9" x14ac:dyDescent="0.2">
      <c r="B49" s="7" t="s">
        <v>70</v>
      </c>
      <c r="C49" s="11">
        <v>7800</v>
      </c>
      <c r="D49" s="8">
        <v>7087</v>
      </c>
      <c r="F49" s="22"/>
      <c r="G49" s="22"/>
    </row>
    <row r="50" spans="1:9" x14ac:dyDescent="0.2">
      <c r="B50" s="3" t="s">
        <v>71</v>
      </c>
      <c r="C50" s="11">
        <v>1000</v>
      </c>
      <c r="D50" s="8">
        <v>810</v>
      </c>
      <c r="F50" s="22"/>
      <c r="G50" s="22"/>
    </row>
    <row r="51" spans="1:9" x14ac:dyDescent="0.2">
      <c r="B51" s="3" t="s">
        <v>72</v>
      </c>
      <c r="C51" s="11">
        <v>4500</v>
      </c>
      <c r="D51" s="8">
        <v>3197</v>
      </c>
      <c r="F51" s="22"/>
      <c r="G51" s="22"/>
    </row>
    <row r="52" spans="1:9" x14ac:dyDescent="0.2">
      <c r="B52" s="3" t="s">
        <v>50</v>
      </c>
      <c r="C52" s="12">
        <v>3500</v>
      </c>
      <c r="D52" s="10">
        <v>2675</v>
      </c>
      <c r="F52" s="22"/>
      <c r="G52" s="22"/>
    </row>
    <row r="53" spans="1:9" x14ac:dyDescent="0.2">
      <c r="B53" s="17" t="s">
        <v>22</v>
      </c>
      <c r="C53" s="19">
        <f>SUM(C49:C52)</f>
        <v>16800</v>
      </c>
      <c r="D53" s="20">
        <f>SUM(D49:D52)</f>
        <v>13769</v>
      </c>
      <c r="F53" s="22"/>
      <c r="G53" s="22"/>
    </row>
    <row r="54" spans="1:9" ht="13.5" thickBot="1" x14ac:dyDescent="0.25">
      <c r="B54" s="4"/>
      <c r="C54" s="5"/>
      <c r="D54" s="5"/>
    </row>
    <row r="55" spans="1:9" ht="15" thickBot="1" x14ac:dyDescent="0.25">
      <c r="B55" s="30" t="s">
        <v>0</v>
      </c>
      <c r="C55" s="48" t="s">
        <v>11</v>
      </c>
      <c r="D55" s="49" t="s">
        <v>12</v>
      </c>
    </row>
    <row r="56" spans="1:9" ht="21" customHeight="1" x14ac:dyDescent="0.2">
      <c r="B56" s="26"/>
      <c r="C56" s="53">
        <f>(C53+C46+C36+C29+C22+C16+C9)</f>
        <v>35643</v>
      </c>
      <c r="D56" s="54">
        <f>SUM(D9+D16+D22+D29+D36+D46+D53)</f>
        <v>20423.23</v>
      </c>
    </row>
    <row r="58" spans="1:9" ht="3.95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</row>
  </sheetData>
  <mergeCells count="2">
    <mergeCell ref="B3:H3"/>
    <mergeCell ref="B2:E2"/>
  </mergeCells>
  <phoneticPr fontId="1" type="noConversion"/>
  <printOptions horizontalCentered="1"/>
  <pageMargins left="0.75" right="0.75" top="1" bottom="1" header="0.5" footer="0.5"/>
  <pageSetup scale="75" orientation="portrait" r:id="rId1"/>
  <ignoredErrors>
    <ignoredError sqref="C9:D9 AWH2817:BGD2817 C16:D16 AWH4865:BGD4865 C22:D22 AWH6145:BGD6145 C29:D29" emptyCellReference="1"/>
  </ignoredError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L46"/>
  <sheetViews>
    <sheetView showGridLines="0" topLeftCell="A22" zoomScaleSheetLayoutView="75" workbookViewId="0">
      <selection activeCell="C6" sqref="C6"/>
    </sheetView>
  </sheetViews>
  <sheetFormatPr defaultColWidth="9.140625" defaultRowHeight="12.75" x14ac:dyDescent="0.2"/>
  <cols>
    <col min="1" max="1" width="1.42578125" style="1" customWidth="1"/>
    <col min="2" max="2" width="13.85546875" style="1" customWidth="1"/>
    <col min="3" max="3" width="12.7109375" style="1" customWidth="1"/>
    <col min="4" max="4" width="19.140625" style="1" customWidth="1"/>
    <col min="5" max="5" width="13.28515625" style="1" customWidth="1"/>
    <col min="6" max="6" width="2.28515625" style="1" customWidth="1"/>
    <col min="7" max="8" width="17.28515625" style="1" customWidth="1"/>
    <col min="9" max="9" width="1.42578125" style="1" customWidth="1"/>
    <col min="10" max="10" width="50.7109375" style="1" customWidth="1"/>
    <col min="11" max="11" width="1" style="1" customWidth="1"/>
    <col min="12" max="16384" width="9.140625" style="1"/>
  </cols>
  <sheetData>
    <row r="1" spans="1:12" ht="72.95" customHeight="1" thickBot="1" x14ac:dyDescent="0.6">
      <c r="A1" s="70"/>
      <c r="B1" s="89" t="str">
        <f>Expenses!B2</f>
        <v xml:space="preserve">BYB Budget </v>
      </c>
      <c r="C1" s="90"/>
      <c r="D1" s="90"/>
      <c r="E1" s="90"/>
      <c r="F1" s="90"/>
      <c r="G1" s="73"/>
      <c r="H1" s="71"/>
      <c r="I1" s="70"/>
      <c r="J1" s="70"/>
      <c r="K1" s="70"/>
    </row>
    <row r="2" spans="1:12" ht="27.95" customHeight="1" x14ac:dyDescent="0.2">
      <c r="A2" s="72"/>
      <c r="B2" s="87" t="s">
        <v>24</v>
      </c>
      <c r="C2" s="88"/>
      <c r="D2" s="88"/>
      <c r="E2" s="88"/>
      <c r="F2" s="88"/>
      <c r="G2" s="88"/>
      <c r="H2" s="88"/>
      <c r="I2" s="74"/>
      <c r="J2" s="74"/>
      <c r="K2" s="74"/>
    </row>
    <row r="3" spans="1:12" ht="8.1" customHeight="1" thickBot="1" x14ac:dyDescent="0.25">
      <c r="B3" s="26"/>
      <c r="C3" s="26"/>
      <c r="D3" s="27"/>
      <c r="E3" s="26"/>
      <c r="F3" s="26"/>
      <c r="G3" s="26"/>
      <c r="H3" s="26"/>
    </row>
    <row r="4" spans="1:12" ht="14.25" x14ac:dyDescent="0.2">
      <c r="B4" s="65" t="s">
        <v>36</v>
      </c>
      <c r="C4" s="6"/>
      <c r="D4" s="6"/>
      <c r="E4" s="6"/>
      <c r="F4" s="6"/>
      <c r="G4" s="48" t="s">
        <v>13</v>
      </c>
      <c r="H4" s="49" t="s">
        <v>14</v>
      </c>
      <c r="J4" s="78" t="s">
        <v>2</v>
      </c>
      <c r="K4" s="77"/>
      <c r="L4" s="75"/>
    </row>
    <row r="5" spans="1:12" x14ac:dyDescent="0.2">
      <c r="B5" s="40" t="s">
        <v>4</v>
      </c>
      <c r="C5" s="40" t="s">
        <v>5</v>
      </c>
      <c r="D5" s="28"/>
      <c r="E5" s="26"/>
      <c r="F5" s="26"/>
      <c r="J5" s="22"/>
      <c r="K5" s="75"/>
      <c r="L5" s="75"/>
    </row>
    <row r="6" spans="1:12" x14ac:dyDescent="0.2">
      <c r="B6" s="32">
        <v>115</v>
      </c>
      <c r="C6" s="31">
        <v>97</v>
      </c>
      <c r="D6" s="45" t="s">
        <v>37</v>
      </c>
      <c r="E6" s="44">
        <v>65</v>
      </c>
      <c r="F6" s="26"/>
      <c r="G6" s="36">
        <f>B6*E6</f>
        <v>7475</v>
      </c>
      <c r="H6" s="36">
        <f>C6*E6</f>
        <v>6305</v>
      </c>
      <c r="J6" s="22"/>
      <c r="K6" s="75"/>
      <c r="L6" s="75"/>
    </row>
    <row r="7" spans="1:12" x14ac:dyDescent="0.2">
      <c r="B7" s="32">
        <v>40</v>
      </c>
      <c r="C7" s="31">
        <v>35</v>
      </c>
      <c r="D7" s="45" t="s">
        <v>38</v>
      </c>
      <c r="E7" s="44">
        <v>45</v>
      </c>
      <c r="F7" s="26"/>
      <c r="G7" s="36">
        <f>B7*E7</f>
        <v>1800</v>
      </c>
      <c r="H7" s="36">
        <f>C7*E7</f>
        <v>1575</v>
      </c>
      <c r="J7" s="22"/>
      <c r="K7" s="75"/>
      <c r="L7" s="75"/>
    </row>
    <row r="8" spans="1:12" x14ac:dyDescent="0.2">
      <c r="B8" s="32">
        <v>10</v>
      </c>
      <c r="C8" s="31">
        <v>10</v>
      </c>
      <c r="D8" s="45" t="s">
        <v>54</v>
      </c>
      <c r="E8" s="44"/>
      <c r="F8" s="26"/>
      <c r="G8" s="37">
        <f>B8*E8</f>
        <v>0</v>
      </c>
      <c r="H8" s="37">
        <f>C8*E8</f>
        <v>0</v>
      </c>
      <c r="J8" s="22"/>
      <c r="K8" s="75"/>
      <c r="L8" s="75"/>
    </row>
    <row r="9" spans="1:12" x14ac:dyDescent="0.2">
      <c r="B9" s="28"/>
      <c r="C9" s="28"/>
      <c r="D9" s="45"/>
      <c r="E9" s="29"/>
      <c r="F9" s="26"/>
      <c r="G9" s="38">
        <f>SUM(G6:G8)</f>
        <v>9275</v>
      </c>
      <c r="H9" s="38">
        <f>SUM(H6:H8)</f>
        <v>7880</v>
      </c>
      <c r="J9" s="22"/>
      <c r="K9" s="75"/>
      <c r="L9" s="75"/>
    </row>
    <row r="10" spans="1:12" ht="13.5" thickBot="1" x14ac:dyDescent="0.25">
      <c r="B10" s="26"/>
      <c r="C10" s="26"/>
      <c r="D10" s="26"/>
      <c r="E10" s="26"/>
      <c r="F10" s="26"/>
      <c r="J10" s="22"/>
      <c r="K10" s="75"/>
      <c r="L10" s="75"/>
    </row>
    <row r="11" spans="1:12" ht="14.25" x14ac:dyDescent="0.2">
      <c r="B11" s="66" t="s">
        <v>39</v>
      </c>
      <c r="C11" s="6"/>
      <c r="D11" s="6"/>
      <c r="E11" s="6"/>
      <c r="F11" s="6"/>
      <c r="G11" s="48" t="s">
        <v>66</v>
      </c>
      <c r="H11" s="49" t="s">
        <v>12</v>
      </c>
      <c r="J11" s="22"/>
      <c r="K11" s="76"/>
      <c r="L11" s="76"/>
    </row>
    <row r="12" spans="1:12" x14ac:dyDescent="0.2">
      <c r="B12" s="40" t="s">
        <v>4</v>
      </c>
      <c r="C12" s="40" t="s">
        <v>5</v>
      </c>
      <c r="D12" s="28"/>
      <c r="E12" s="26"/>
      <c r="F12" s="26"/>
      <c r="J12" s="22"/>
      <c r="K12" s="76"/>
      <c r="L12" s="76"/>
    </row>
    <row r="13" spans="1:12" x14ac:dyDescent="0.2">
      <c r="B13" s="34">
        <v>4000</v>
      </c>
      <c r="C13" s="33">
        <v>3537</v>
      </c>
      <c r="D13" s="45" t="s">
        <v>40</v>
      </c>
      <c r="E13" s="44">
        <v>1</v>
      </c>
      <c r="F13" s="26"/>
      <c r="G13" s="41">
        <f>B13*E13</f>
        <v>4000</v>
      </c>
      <c r="H13" s="41">
        <f>C13*E13</f>
        <v>3537</v>
      </c>
      <c r="J13" s="22"/>
      <c r="K13" s="76"/>
      <c r="L13" s="76"/>
    </row>
    <row r="14" spans="1:12" x14ac:dyDescent="0.2">
      <c r="B14" s="34">
        <v>500</v>
      </c>
      <c r="C14" s="33"/>
      <c r="D14" s="45"/>
      <c r="E14" s="44"/>
      <c r="F14" s="26"/>
      <c r="G14" s="41">
        <f>B14*E14</f>
        <v>0</v>
      </c>
      <c r="H14" s="41">
        <f>C14*E14</f>
        <v>0</v>
      </c>
      <c r="J14" s="22"/>
      <c r="K14" s="76"/>
      <c r="L14" s="76"/>
    </row>
    <row r="15" spans="1:12" x14ac:dyDescent="0.2">
      <c r="B15" s="34"/>
      <c r="C15" s="33"/>
      <c r="D15" s="45"/>
      <c r="E15" s="44"/>
      <c r="F15" s="26"/>
      <c r="G15" s="42">
        <f>B15*E15</f>
        <v>0</v>
      </c>
      <c r="H15" s="42">
        <f>C15*E15</f>
        <v>0</v>
      </c>
      <c r="J15" s="22"/>
      <c r="K15" s="76"/>
      <c r="L15" s="76"/>
    </row>
    <row r="16" spans="1:12" x14ac:dyDescent="0.2">
      <c r="B16" s="26"/>
      <c r="C16" s="26"/>
      <c r="D16" s="45"/>
      <c r="E16" s="29"/>
      <c r="F16" s="26"/>
      <c r="G16" s="43">
        <f>SUM(G13:G15)</f>
        <v>4000</v>
      </c>
      <c r="H16" s="43">
        <f>SUM(H13:H15)</f>
        <v>3537</v>
      </c>
      <c r="J16" s="22"/>
      <c r="K16" s="76"/>
      <c r="L16" s="76"/>
    </row>
    <row r="17" spans="2:12" ht="13.5" thickBot="1" x14ac:dyDescent="0.25">
      <c r="B17" s="26"/>
      <c r="C17" s="26"/>
      <c r="D17" s="26"/>
      <c r="E17" s="26"/>
      <c r="F17" s="26"/>
      <c r="J17" s="22"/>
      <c r="K17" s="76"/>
      <c r="L17" s="76"/>
    </row>
    <row r="18" spans="2:12" ht="14.25" x14ac:dyDescent="0.2">
      <c r="B18" s="66" t="s">
        <v>54</v>
      </c>
      <c r="C18" s="6"/>
      <c r="D18" s="6"/>
      <c r="E18" s="6"/>
      <c r="F18" s="6"/>
      <c r="G18" s="48" t="s">
        <v>11</v>
      </c>
      <c r="H18" s="49" t="s">
        <v>12</v>
      </c>
      <c r="J18" s="22"/>
      <c r="K18" s="76"/>
      <c r="L18" s="76"/>
    </row>
    <row r="19" spans="2:12" x14ac:dyDescent="0.2">
      <c r="B19" s="40" t="s">
        <v>4</v>
      </c>
      <c r="C19" s="40" t="s">
        <v>5</v>
      </c>
      <c r="D19" s="28"/>
      <c r="E19" s="26"/>
      <c r="F19" s="26"/>
      <c r="J19" s="22"/>
      <c r="K19" s="76"/>
      <c r="L19" s="76"/>
    </row>
    <row r="20" spans="2:12" x14ac:dyDescent="0.2">
      <c r="B20" s="34">
        <v>1</v>
      </c>
      <c r="C20" s="33">
        <v>1</v>
      </c>
      <c r="D20" s="45" t="s">
        <v>46</v>
      </c>
      <c r="E20" s="44">
        <v>6636.97</v>
      </c>
      <c r="F20" s="26"/>
      <c r="G20" s="41">
        <f t="shared" ref="G20:G25" si="0">B20*E20</f>
        <v>6636.97</v>
      </c>
      <c r="H20" s="41">
        <f>C20*E20</f>
        <v>6636.97</v>
      </c>
      <c r="J20" s="22"/>
      <c r="K20" s="76"/>
      <c r="L20" s="76"/>
    </row>
    <row r="21" spans="2:12" x14ac:dyDescent="0.2">
      <c r="B21" s="34">
        <v>1</v>
      </c>
      <c r="C21" s="33">
        <v>0</v>
      </c>
      <c r="D21" s="45" t="s">
        <v>47</v>
      </c>
      <c r="E21" s="44">
        <v>2500</v>
      </c>
      <c r="F21" s="26"/>
      <c r="G21" s="41">
        <f t="shared" si="0"/>
        <v>2500</v>
      </c>
      <c r="H21" s="41">
        <f>C21*E21</f>
        <v>0</v>
      </c>
      <c r="J21" s="22"/>
      <c r="K21" s="76"/>
      <c r="L21" s="76"/>
    </row>
    <row r="22" spans="2:12" x14ac:dyDescent="0.2">
      <c r="B22" s="34">
        <v>1</v>
      </c>
      <c r="C22" s="33">
        <v>0</v>
      </c>
      <c r="D22" s="45" t="s">
        <v>48</v>
      </c>
      <c r="E22" s="44">
        <v>500</v>
      </c>
      <c r="F22" s="26"/>
      <c r="G22" s="41">
        <f t="shared" si="0"/>
        <v>500</v>
      </c>
      <c r="H22" s="41">
        <f t="shared" ref="H22:H28" si="1">C22*E22</f>
        <v>0</v>
      </c>
      <c r="J22" s="22"/>
      <c r="K22" s="76"/>
      <c r="L22" s="76"/>
    </row>
    <row r="23" spans="2:12" x14ac:dyDescent="0.2">
      <c r="B23" s="34">
        <v>1</v>
      </c>
      <c r="C23" s="33">
        <v>0</v>
      </c>
      <c r="D23" s="45" t="s">
        <v>74</v>
      </c>
      <c r="E23" s="44">
        <v>150</v>
      </c>
      <c r="F23" s="26"/>
      <c r="G23" s="41">
        <f t="shared" si="0"/>
        <v>150</v>
      </c>
      <c r="H23" s="41">
        <f t="shared" si="1"/>
        <v>0</v>
      </c>
      <c r="J23" s="22"/>
      <c r="K23" s="76"/>
      <c r="L23" s="76"/>
    </row>
    <row r="24" spans="2:12" x14ac:dyDescent="0.2">
      <c r="B24" s="34">
        <v>1</v>
      </c>
      <c r="C24" s="33">
        <v>0</v>
      </c>
      <c r="D24" s="45" t="s">
        <v>74</v>
      </c>
      <c r="E24" s="44">
        <v>150</v>
      </c>
      <c r="F24" s="26"/>
      <c r="G24" s="41">
        <f t="shared" si="0"/>
        <v>150</v>
      </c>
      <c r="H24" s="41">
        <f t="shared" si="1"/>
        <v>0</v>
      </c>
      <c r="J24" s="22"/>
      <c r="K24" s="76"/>
      <c r="L24" s="76"/>
    </row>
    <row r="25" spans="2:12" x14ac:dyDescent="0.2">
      <c r="B25" s="34">
        <v>1</v>
      </c>
      <c r="C25" s="33">
        <v>0</v>
      </c>
      <c r="D25" s="45" t="s">
        <v>49</v>
      </c>
      <c r="E25" s="44">
        <v>100</v>
      </c>
      <c r="F25" s="26"/>
      <c r="G25" s="41">
        <f t="shared" si="0"/>
        <v>100</v>
      </c>
      <c r="H25" s="41">
        <f t="shared" si="1"/>
        <v>0</v>
      </c>
      <c r="J25" s="22"/>
      <c r="K25" s="76"/>
      <c r="L25" s="76"/>
    </row>
    <row r="26" spans="2:12" x14ac:dyDescent="0.2">
      <c r="B26" s="34">
        <v>1</v>
      </c>
      <c r="C26" s="33">
        <v>0</v>
      </c>
      <c r="D26" s="45" t="s">
        <v>74</v>
      </c>
      <c r="E26" s="44">
        <v>150</v>
      </c>
      <c r="F26" s="26"/>
      <c r="G26" s="41">
        <f t="shared" ref="G26:G28" si="2">B26*E26</f>
        <v>150</v>
      </c>
      <c r="H26" s="41">
        <f t="shared" si="1"/>
        <v>0</v>
      </c>
      <c r="J26" s="22"/>
      <c r="K26" s="76"/>
      <c r="L26" s="76"/>
    </row>
    <row r="27" spans="2:12" x14ac:dyDescent="0.2">
      <c r="B27" s="34">
        <v>1</v>
      </c>
      <c r="C27" s="33">
        <v>0</v>
      </c>
      <c r="D27" s="45" t="s">
        <v>74</v>
      </c>
      <c r="E27" s="44">
        <v>100</v>
      </c>
      <c r="F27" s="26"/>
      <c r="G27" s="41">
        <f t="shared" si="2"/>
        <v>100</v>
      </c>
      <c r="H27" s="41">
        <f t="shared" si="1"/>
        <v>0</v>
      </c>
      <c r="J27" s="22"/>
      <c r="K27" s="76"/>
      <c r="L27" s="76"/>
    </row>
    <row r="28" spans="2:12" x14ac:dyDescent="0.2">
      <c r="B28" s="34">
        <v>1</v>
      </c>
      <c r="C28" s="33">
        <v>1</v>
      </c>
      <c r="D28" s="45" t="s">
        <v>56</v>
      </c>
      <c r="E28" s="44">
        <v>4495</v>
      </c>
      <c r="F28" s="26"/>
      <c r="G28" s="41">
        <f t="shared" si="2"/>
        <v>4495</v>
      </c>
      <c r="H28" s="41">
        <f t="shared" si="1"/>
        <v>4495</v>
      </c>
      <c r="J28" s="22"/>
      <c r="K28" s="76"/>
      <c r="L28" s="76"/>
    </row>
    <row r="29" spans="2:12" x14ac:dyDescent="0.2">
      <c r="B29" s="34">
        <v>1</v>
      </c>
      <c r="C29" s="33">
        <v>0</v>
      </c>
      <c r="D29" s="45" t="s">
        <v>57</v>
      </c>
      <c r="E29" s="44">
        <v>500</v>
      </c>
      <c r="F29" s="26"/>
      <c r="G29" s="41">
        <v>500</v>
      </c>
      <c r="H29" s="41">
        <f>C29*E29</f>
        <v>0</v>
      </c>
      <c r="J29" s="22"/>
      <c r="K29" s="76"/>
      <c r="L29" s="76"/>
    </row>
    <row r="30" spans="2:12" x14ac:dyDescent="0.2">
      <c r="B30" s="34">
        <v>1</v>
      </c>
      <c r="C30" s="33">
        <v>0</v>
      </c>
      <c r="D30" s="45" t="s">
        <v>65</v>
      </c>
      <c r="E30" s="44">
        <v>100</v>
      </c>
      <c r="F30" s="26"/>
      <c r="G30" s="41">
        <v>100</v>
      </c>
      <c r="H30" s="41">
        <f>C30*E30</f>
        <v>0</v>
      </c>
      <c r="J30" s="22"/>
      <c r="K30" s="76"/>
      <c r="L30" s="76"/>
    </row>
    <row r="31" spans="2:12" x14ac:dyDescent="0.2">
      <c r="B31" s="34">
        <v>1</v>
      </c>
      <c r="C31" s="33">
        <v>0</v>
      </c>
      <c r="D31" s="45" t="s">
        <v>74</v>
      </c>
      <c r="E31" s="44">
        <v>100</v>
      </c>
      <c r="F31" s="26"/>
      <c r="G31" s="41">
        <v>100</v>
      </c>
      <c r="H31" s="41">
        <f>C31*E31</f>
        <v>0</v>
      </c>
      <c r="J31" s="22"/>
      <c r="K31" s="76"/>
      <c r="L31" s="76"/>
    </row>
    <row r="32" spans="2:12" x14ac:dyDescent="0.2">
      <c r="B32" s="34">
        <v>1</v>
      </c>
      <c r="C32" s="33">
        <v>0</v>
      </c>
      <c r="D32" s="45" t="s">
        <v>74</v>
      </c>
      <c r="E32" s="44">
        <v>1000</v>
      </c>
      <c r="F32" s="26"/>
      <c r="G32" s="42">
        <f>B32*E32</f>
        <v>1000</v>
      </c>
      <c r="H32" s="42">
        <f>C32*E32</f>
        <v>0</v>
      </c>
      <c r="J32" s="22"/>
      <c r="K32" s="76"/>
      <c r="L32" s="76"/>
    </row>
    <row r="33" spans="1:12" x14ac:dyDescent="0.2">
      <c r="B33" s="26"/>
      <c r="C33" s="26"/>
      <c r="D33" s="45"/>
      <c r="E33" s="29"/>
      <c r="F33" s="26"/>
      <c r="G33" s="43">
        <f>SUM(G20:G32)</f>
        <v>16481.97</v>
      </c>
      <c r="H33" s="43">
        <f>SUM(H20:H32)</f>
        <v>11131.970000000001</v>
      </c>
      <c r="J33" s="22"/>
      <c r="K33" s="76"/>
      <c r="L33" s="76"/>
    </row>
    <row r="34" spans="1:12" ht="13.5" thickBot="1" x14ac:dyDescent="0.25">
      <c r="B34" s="26"/>
      <c r="C34" s="26"/>
      <c r="D34" s="26"/>
      <c r="E34" s="26"/>
      <c r="F34" s="26"/>
      <c r="J34" s="22"/>
      <c r="K34" s="76"/>
      <c r="L34" s="76"/>
    </row>
    <row r="35" spans="1:12" ht="14.25" x14ac:dyDescent="0.2">
      <c r="B35" s="66" t="s">
        <v>51</v>
      </c>
      <c r="C35" s="6"/>
      <c r="D35" s="35"/>
      <c r="E35" s="6"/>
      <c r="F35" s="6"/>
      <c r="G35" s="48" t="s">
        <v>11</v>
      </c>
      <c r="H35" s="49" t="s">
        <v>12</v>
      </c>
      <c r="J35" s="22"/>
      <c r="K35" s="76"/>
      <c r="L35" s="76"/>
    </row>
    <row r="36" spans="1:12" x14ac:dyDescent="0.2">
      <c r="B36" s="40" t="s">
        <v>4</v>
      </c>
      <c r="C36" s="40" t="s">
        <v>5</v>
      </c>
      <c r="D36" s="28"/>
      <c r="E36" s="26"/>
      <c r="F36" s="26"/>
      <c r="J36" s="22"/>
      <c r="K36" s="76"/>
      <c r="L36" s="76"/>
    </row>
    <row r="37" spans="1:12" x14ac:dyDescent="0.2">
      <c r="B37" s="34">
        <v>4000</v>
      </c>
      <c r="C37" s="33">
        <v>4967.8500000000004</v>
      </c>
      <c r="D37" s="46" t="s">
        <v>64</v>
      </c>
      <c r="E37" s="44">
        <v>1</v>
      </c>
      <c r="F37" s="26"/>
      <c r="G37" s="41">
        <f>B37*E37</f>
        <v>4000</v>
      </c>
      <c r="H37" s="41">
        <f>C37*E37</f>
        <v>4967.8500000000004</v>
      </c>
      <c r="J37" s="22"/>
      <c r="K37" s="76"/>
      <c r="L37" s="76"/>
    </row>
    <row r="38" spans="1:12" x14ac:dyDescent="0.2">
      <c r="B38" s="34">
        <v>4000</v>
      </c>
      <c r="C38" s="33">
        <v>7183.15</v>
      </c>
      <c r="D38" s="46" t="s">
        <v>63</v>
      </c>
      <c r="E38" s="44">
        <v>1</v>
      </c>
      <c r="F38" s="26"/>
      <c r="G38" s="41">
        <f>B38*E38</f>
        <v>4000</v>
      </c>
      <c r="H38" s="41">
        <f>C38*E38</f>
        <v>7183.15</v>
      </c>
      <c r="J38" s="22"/>
      <c r="K38" s="76"/>
      <c r="L38" s="76"/>
    </row>
    <row r="39" spans="1:12" x14ac:dyDescent="0.2">
      <c r="B39" s="34"/>
      <c r="C39" s="33"/>
      <c r="D39" s="46" t="s">
        <v>10</v>
      </c>
      <c r="E39" s="44"/>
      <c r="F39" s="26"/>
      <c r="G39" s="41">
        <f>B39*E39</f>
        <v>0</v>
      </c>
      <c r="H39" s="41">
        <f>C39*E39</f>
        <v>0</v>
      </c>
      <c r="J39" s="22"/>
      <c r="K39" s="76"/>
      <c r="L39" s="76"/>
    </row>
    <row r="40" spans="1:12" x14ac:dyDescent="0.2">
      <c r="B40" s="34"/>
      <c r="C40" s="33"/>
      <c r="D40" s="46" t="s">
        <v>10</v>
      </c>
      <c r="E40" s="44"/>
      <c r="F40" s="26"/>
      <c r="G40" s="42">
        <f>B40*E40</f>
        <v>0</v>
      </c>
      <c r="H40" s="42">
        <f>C40*E40</f>
        <v>0</v>
      </c>
      <c r="J40" s="22"/>
      <c r="K40" s="76"/>
      <c r="L40" s="76"/>
    </row>
    <row r="41" spans="1:12" x14ac:dyDescent="0.2">
      <c r="B41" s="26"/>
      <c r="C41" s="26"/>
      <c r="D41" s="45"/>
      <c r="E41" s="29"/>
      <c r="F41" s="26"/>
      <c r="G41" s="43">
        <f>SUM(G37:G40)</f>
        <v>8000</v>
      </c>
      <c r="H41" s="43">
        <f>SUM(H37:H40)</f>
        <v>12151</v>
      </c>
      <c r="J41" s="22"/>
      <c r="K41" s="76"/>
      <c r="L41" s="76"/>
    </row>
    <row r="42" spans="1:12" ht="13.5" thickBot="1" x14ac:dyDescent="0.25">
      <c r="B42" s="26"/>
      <c r="C42" s="26"/>
      <c r="D42" s="26"/>
      <c r="E42" s="26"/>
      <c r="F42" s="26"/>
      <c r="J42" s="22"/>
      <c r="K42" s="76"/>
      <c r="L42" s="76"/>
    </row>
    <row r="43" spans="1:12" ht="15" thickBot="1" x14ac:dyDescent="0.25">
      <c r="B43" s="30" t="s">
        <v>1</v>
      </c>
      <c r="C43" s="25"/>
      <c r="D43" s="25"/>
      <c r="E43" s="25"/>
      <c r="F43" s="25"/>
      <c r="G43" s="48" t="s">
        <v>11</v>
      </c>
      <c r="H43" s="50" t="s">
        <v>12</v>
      </c>
    </row>
    <row r="44" spans="1:12" ht="21.95" customHeight="1" x14ac:dyDescent="0.2">
      <c r="G44" s="55">
        <f>SUM(G9,G16,G33,G41)</f>
        <v>37756.97</v>
      </c>
      <c r="H44" s="55">
        <f>SUM(H9,H16,H33,H41)</f>
        <v>34699.97</v>
      </c>
    </row>
    <row r="46" spans="1:12" ht="3.9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</row>
  </sheetData>
  <mergeCells count="2">
    <mergeCell ref="B2:H2"/>
    <mergeCell ref="B1:F1"/>
  </mergeCells>
  <phoneticPr fontId="1" type="noConversion"/>
  <printOptions horizontalCentered="1"/>
  <pageMargins left="0.75" right="0.75" top="1" bottom="1" header="0.5" footer="0.5"/>
  <pageSetup scale="57" orientation="portrait" horizontalDpi="4294967292" verticalDpi="4294967292" r:id="rId1"/>
  <colBreaks count="1" manualBreakCount="1">
    <brk id="11" max="1048575" man="1" pt="1"/>
  </colBreaks>
  <ignoredErrors>
    <ignoredError sqref="BGD7175:BGD7943 BGD3591:BGD4103 BGD5383:BGD5895" emptyCellReference="1"/>
  </ignoredError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J14"/>
  <sheetViews>
    <sheetView showGridLines="0" workbookViewId="0">
      <selection activeCell="D12" sqref="D12"/>
    </sheetView>
  </sheetViews>
  <sheetFormatPr defaultColWidth="9.140625" defaultRowHeight="12.75" x14ac:dyDescent="0.2"/>
  <cols>
    <col min="1" max="1" width="1.140625" style="1" customWidth="1"/>
    <col min="2" max="2" width="25.42578125" style="1" customWidth="1"/>
    <col min="3" max="4" width="21" style="1" customWidth="1"/>
    <col min="5" max="5" width="2" style="1" customWidth="1"/>
    <col min="6" max="6" width="55.7109375" style="1" customWidth="1"/>
    <col min="7" max="7" width="1" style="1" customWidth="1"/>
    <col min="8" max="16384" width="9.140625" style="1"/>
  </cols>
  <sheetData>
    <row r="1" spans="1:10" ht="72.95" customHeight="1" thickBot="1" x14ac:dyDescent="0.6">
      <c r="A1" s="70"/>
      <c r="B1" s="89" t="str">
        <f>Expenses!B2</f>
        <v xml:space="preserve">BYB Budget </v>
      </c>
      <c r="C1" s="90"/>
      <c r="D1" s="90"/>
      <c r="E1" s="90"/>
      <c r="F1" s="90"/>
      <c r="G1" s="73">
        <v>39709</v>
      </c>
      <c r="H1" s="79"/>
      <c r="I1" s="80"/>
      <c r="J1" s="80"/>
    </row>
    <row r="2" spans="1:10" ht="30.75" customHeight="1" x14ac:dyDescent="0.2">
      <c r="A2" s="72"/>
      <c r="B2" s="83" t="s">
        <v>61</v>
      </c>
      <c r="C2" s="91"/>
      <c r="D2" s="91"/>
      <c r="E2" s="91"/>
      <c r="F2" s="91"/>
      <c r="G2" s="91"/>
    </row>
    <row r="3" spans="1:10" ht="13.5" thickBot="1" x14ac:dyDescent="0.25">
      <c r="B3" s="26"/>
      <c r="C3" s="26"/>
      <c r="D3" s="27"/>
      <c r="E3" s="4"/>
      <c r="F3" s="4"/>
      <c r="G3" s="4"/>
    </row>
    <row r="4" spans="1:10" ht="18" customHeight="1" thickBot="1" x14ac:dyDescent="0.25">
      <c r="B4" s="61"/>
      <c r="C4" s="62" t="s">
        <v>4</v>
      </c>
      <c r="D4" s="59" t="s">
        <v>5</v>
      </c>
      <c r="E4" s="4"/>
      <c r="F4" s="68" t="s">
        <v>3</v>
      </c>
      <c r="G4" s="4"/>
    </row>
    <row r="5" spans="1:10" x14ac:dyDescent="0.2">
      <c r="B5" s="39" t="s">
        <v>7</v>
      </c>
      <c r="C5" s="63">
        <f>Income!G44</f>
        <v>37756.97</v>
      </c>
      <c r="D5" s="58">
        <v>21656.09</v>
      </c>
      <c r="E5" s="4"/>
      <c r="F5" s="67"/>
      <c r="G5" s="4"/>
    </row>
    <row r="6" spans="1:10" x14ac:dyDescent="0.2">
      <c r="B6" s="64" t="s">
        <v>8</v>
      </c>
      <c r="C6" s="63">
        <f>Expenses!C56</f>
        <v>35643</v>
      </c>
      <c r="D6" s="60">
        <f>Expenses!D56</f>
        <v>20423.23</v>
      </c>
      <c r="E6" s="4"/>
      <c r="F6" s="67"/>
      <c r="G6" s="4"/>
    </row>
    <row r="7" spans="1:10" ht="13.5" thickBot="1" x14ac:dyDescent="0.25">
      <c r="B7" s="39"/>
      <c r="C7" s="41"/>
      <c r="D7" s="41"/>
      <c r="E7" s="4"/>
      <c r="F7" s="67"/>
      <c r="G7" s="4"/>
    </row>
    <row r="8" spans="1:10" ht="15.75" thickBot="1" x14ac:dyDescent="0.25">
      <c r="B8" s="57" t="s">
        <v>9</v>
      </c>
      <c r="C8" s="56"/>
      <c r="D8" s="56"/>
      <c r="E8" s="4"/>
      <c r="F8" s="67"/>
      <c r="G8" s="4"/>
    </row>
    <row r="9" spans="1:10" ht="24.95" customHeight="1" x14ac:dyDescent="0.2">
      <c r="C9" s="69">
        <f>C5-C6</f>
        <v>2113.9700000000012</v>
      </c>
      <c r="D9" s="69">
        <f>D5-D6</f>
        <v>1232.8600000000006</v>
      </c>
      <c r="E9" s="4"/>
      <c r="F9" s="67"/>
      <c r="G9" s="4"/>
    </row>
    <row r="10" spans="1:10" x14ac:dyDescent="0.2">
      <c r="F10" s="22"/>
    </row>
    <row r="11" spans="1:10" x14ac:dyDescent="0.2">
      <c r="F11" s="22"/>
    </row>
    <row r="12" spans="1:10" ht="11.25" customHeight="1" x14ac:dyDescent="0.2">
      <c r="F12" s="22"/>
    </row>
    <row r="14" spans="1:10" ht="18.75" customHeight="1" x14ac:dyDescent="0.2">
      <c r="A14" s="13"/>
      <c r="B14" s="13"/>
      <c r="C14" s="13"/>
      <c r="D14" s="13"/>
      <c r="E14" s="13"/>
      <c r="F14" s="13"/>
      <c r="G14" s="13"/>
    </row>
  </sheetData>
  <mergeCells count="2">
    <mergeCell ref="B2:G2"/>
    <mergeCell ref="B1:F1"/>
  </mergeCells>
  <phoneticPr fontId="1" type="noConversion"/>
  <printOptions horizontalCentered="1"/>
  <pageMargins left="0.75" right="0.75" top="1" bottom="1" header="0.5" footer="0.5"/>
  <pageSetup scale="58"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F6AEBD0-AE31-4609-858E-CDCC76A3C0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Expenses</vt:lpstr>
      <vt:lpstr>Income</vt:lpstr>
      <vt:lpstr>Profit - Loss Summary</vt:lpstr>
      <vt:lpstr>Expenses!Print_Area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Event budget</dc:title>
  <dc:creator>rroush</dc:creator>
  <cp:lastModifiedBy>Black, Rusty</cp:lastModifiedBy>
  <cp:lastPrinted>2018-10-17T18:40:35Z</cp:lastPrinted>
  <dcterms:created xsi:type="dcterms:W3CDTF">2015-02-25T20:34:31Z</dcterms:created>
  <dcterms:modified xsi:type="dcterms:W3CDTF">2019-05-04T13:17:46Z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TC060784121033</vt:lpwstr>
  </property>
</Properties>
</file>